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4526"/>
  <workbookPr codeName="ThisWorkbook" autoCompressPictures="0"/>
  <bookViews>
    <workbookView xWindow="40" yWindow="0" windowWidth="19320" windowHeight="12120"/>
  </bookViews>
  <sheets>
    <sheet name="Home" sheetId="18" r:id="rId1"/>
    <sheet name="Thruput" sheetId="17" r:id="rId2"/>
  </sheets>
  <definedNames>
    <definedName name="Price">Thruput!$D$5</definedName>
    <definedName name="SAPBEXrevision" hidden="1">1</definedName>
    <definedName name="SAPBEXsysID" hidden="1">"BWP"</definedName>
    <definedName name="SAPBEXwbID" hidden="1">"3V0A6S4303X13TNHNF8L4AXTR"</definedName>
    <definedName name="UpLift">Thruput!$D$29</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9" i="17" l="1"/>
  <c r="D21" i="17"/>
  <c r="D12" i="17"/>
  <c r="D18" i="17"/>
  <c r="K26" i="17"/>
  <c r="H21" i="17"/>
  <c r="I21" i="17"/>
  <c r="G23" i="17"/>
  <c r="H23" i="17"/>
  <c r="H28" i="17"/>
  <c r="I28" i="17"/>
  <c r="K28" i="17"/>
  <c r="L28" i="17"/>
  <c r="G30" i="17"/>
  <c r="G31" i="17"/>
  <c r="F39" i="17"/>
  <c r="G39" i="17"/>
  <c r="F40" i="17"/>
  <c r="G40" i="17"/>
  <c r="F41" i="17"/>
  <c r="G41" i="17"/>
  <c r="F42" i="17"/>
  <c r="I23" i="17"/>
  <c r="L26" i="17"/>
  <c r="I40" i="17"/>
  <c r="H27" i="17"/>
  <c r="H26" i="17"/>
  <c r="K25" i="17"/>
  <c r="D26" i="17"/>
  <c r="D29" i="17"/>
  <c r="K21" i="17"/>
  <c r="H25" i="17"/>
  <c r="K27" i="17"/>
  <c r="G34" i="17"/>
  <c r="I39" i="17"/>
  <c r="L27" i="17"/>
  <c r="K23" i="17"/>
  <c r="L21" i="17"/>
  <c r="D32" i="17"/>
  <c r="K30" i="17"/>
  <c r="K31" i="17"/>
  <c r="L31" i="17"/>
  <c r="L25" i="17"/>
  <c r="L30" i="17"/>
  <c r="I41" i="17"/>
  <c r="I27" i="17"/>
  <c r="H39" i="17"/>
  <c r="D35" i="17"/>
  <c r="G35" i="17"/>
  <c r="G42" i="17"/>
  <c r="I25" i="17"/>
  <c r="I26" i="17"/>
  <c r="I30" i="17"/>
  <c r="H41" i="17"/>
  <c r="H30" i="17"/>
  <c r="H40" i="17"/>
  <c r="H31" i="17"/>
  <c r="I31" i="17"/>
  <c r="H34" i="17"/>
  <c r="L23" i="17"/>
  <c r="K34" i="17"/>
  <c r="L34" i="17"/>
  <c r="K35" i="17"/>
  <c r="L35" i="17"/>
  <c r="I42" i="17"/>
  <c r="H35" i="17"/>
  <c r="I35" i="17"/>
  <c r="H42" i="17"/>
  <c r="I34" i="17"/>
</calcChain>
</file>

<file path=xl/comments1.xml><?xml version="1.0" encoding="utf-8"?>
<comments xmlns="http://schemas.openxmlformats.org/spreadsheetml/2006/main">
  <authors>
    <author>Dave</author>
  </authors>
  <commentList>
    <comment ref="D10" authorId="0">
      <text>
        <r>
          <rPr>
            <b/>
            <sz val="14"/>
            <color indexed="81"/>
            <rFont val="Arial"/>
          </rPr>
          <t>% Complete</t>
        </r>
        <r>
          <rPr>
            <sz val="14"/>
            <color indexed="81"/>
            <rFont val="Arial"/>
          </rPr>
          <t xml:space="preserve"> refers to the % of value-add at time of scrap. 0% means the average scrap has no value-add; 100% means the product has been finished before it is scrapped.
</t>
        </r>
      </text>
    </comment>
    <comment ref="D16" authorId="0">
      <text>
        <r>
          <rPr>
            <sz val="14"/>
            <color indexed="81"/>
            <rFont val="Arial"/>
          </rPr>
          <t>THRUPUT improvements increase the amount of material that passes through the production process due to more efficient equipment or labor practices. They have no impact on the UNIT material cost.</t>
        </r>
      </text>
    </comment>
    <comment ref="D19" authorId="0">
      <text>
        <r>
          <rPr>
            <sz val="14"/>
            <color indexed="81"/>
            <rFont val="Arial"/>
          </rPr>
          <t>YIELD improvements increase the percentage of material used that becomes salable product at the end of the production process, due to more efficient equipment or labor practices. All elements of cost, including material cost, are improved by yield improvements.</t>
        </r>
      </text>
    </comment>
  </commentList>
</comments>
</file>

<file path=xl/sharedStrings.xml><?xml version="1.0" encoding="utf-8"?>
<sst xmlns="http://schemas.openxmlformats.org/spreadsheetml/2006/main" count="30" uniqueCount="25">
  <si>
    <t>Scrap % of Production</t>
  </si>
  <si>
    <t>Price per Unit</t>
  </si>
  <si>
    <t>Labor</t>
  </si>
  <si>
    <t>Material</t>
  </si>
  <si>
    <t>Change</t>
  </si>
  <si>
    <t>Unit</t>
  </si>
  <si>
    <t>Thruput Increase</t>
  </si>
  <si>
    <t>Yield Increase</t>
  </si>
  <si>
    <t>Units</t>
  </si>
  <si>
    <t>Variable</t>
  </si>
  <si>
    <t>Fixed</t>
  </si>
  <si>
    <t>As Is</t>
  </si>
  <si>
    <t>To Be</t>
  </si>
  <si>
    <t>To Be Yield</t>
  </si>
  <si>
    <t>Revenue</t>
  </si>
  <si>
    <t>Total Cost</t>
  </si>
  <si>
    <t>Unit Cost</t>
  </si>
  <si>
    <t>Contribution</t>
  </si>
  <si>
    <t>Constrained</t>
  </si>
  <si>
    <t>Unconstrained</t>
  </si>
  <si>
    <t>To Be Output</t>
  </si>
  <si>
    <t>Improved Mat'l / Unit</t>
  </si>
  <si>
    <t>+ Thruput Potential</t>
  </si>
  <si>
    <t>Scrap % Salvaged</t>
  </si>
  <si>
    <t>Throughput / Yield Value Estimator: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</si>
</sst>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_(* #,##0_);_(* \(#,##0\);_(* &quot;-&quot;??_);_(@_)"/>
    <numFmt numFmtId="166" formatCode="0.0%"/>
    <numFmt numFmtId="167" formatCode="_([$€-2]* #,##0.00_);_([$€-2]* \(#,##0.00\);_([$€-2]* &quot;-&quot;??_)"/>
    <numFmt numFmtId="168" formatCode="&quot;$&quot;#,##0\ ;\(&quot;$&quot;#,##0\)"/>
    <numFmt numFmtId="169" formatCode="###0.000_);[Red]\(###0.000\)"/>
  </numFmts>
  <fonts count="22" x14ac:knownFonts="1">
    <font>
      <sz val="10"/>
      <name val="Arial"/>
    </font>
    <font>
      <sz val="10"/>
      <name val="Arial"/>
      <family val="2"/>
    </font>
    <font>
      <b/>
      <i/>
      <sz val="12"/>
      <name val="Arial"/>
      <family val="2"/>
    </font>
    <font>
      <sz val="10"/>
      <name val="Arial"/>
      <family val="2"/>
    </font>
    <font>
      <sz val="8"/>
      <name val="Arial"/>
      <family val="2"/>
    </font>
    <font>
      <sz val="10"/>
      <color indexed="21"/>
      <name val="Arial"/>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8"/>
      <name val="Arial"/>
      <family val="2"/>
    </font>
    <font>
      <sz val="10"/>
      <color indexed="39"/>
      <name val="Arial"/>
      <family val="2"/>
    </font>
    <font>
      <sz val="19"/>
      <color indexed="48"/>
      <name val="Arial"/>
      <family val="2"/>
    </font>
    <font>
      <sz val="10"/>
      <color indexed="10"/>
      <name val="Arial"/>
      <family val="2"/>
    </font>
    <font>
      <b/>
      <i/>
      <sz val="18"/>
      <name val="Arial"/>
      <family val="2"/>
    </font>
    <font>
      <b/>
      <sz val="10"/>
      <name val="Arial"/>
      <family val="2"/>
    </font>
    <font>
      <sz val="10"/>
      <color indexed="24"/>
      <name val="Courier New"/>
      <family val="3"/>
    </font>
    <font>
      <b/>
      <sz val="16"/>
      <name val="Times New Roman"/>
      <family val="1"/>
    </font>
    <font>
      <b/>
      <sz val="12"/>
      <name val="Arial"/>
      <family val="2"/>
    </font>
    <font>
      <sz val="14"/>
      <color indexed="81"/>
      <name val="Arial"/>
    </font>
    <font>
      <b/>
      <sz val="14"/>
      <color indexed="81"/>
      <name val="Arial"/>
    </font>
    <font>
      <sz val="10"/>
      <color theme="3" tint="0.79998168889431442"/>
      <name val="Arial"/>
    </font>
  </fonts>
  <fills count="24">
    <fill>
      <patternFill patternType="none"/>
    </fill>
    <fill>
      <patternFill patternType="gray125"/>
    </fill>
    <fill>
      <patternFill patternType="solid">
        <fgColor indexed="45"/>
      </patternFill>
    </fill>
    <fill>
      <patternFill patternType="solid">
        <fgColor indexed="43"/>
      </patternFill>
    </fill>
    <fill>
      <patternFill patternType="solid">
        <fgColor indexed="40"/>
      </patternFill>
    </fill>
    <fill>
      <patternFill patternType="solid">
        <fgColor indexed="10"/>
      </patternFill>
    </fill>
    <fill>
      <patternFill patternType="solid">
        <fgColor indexed="22"/>
        <bgColor indexed="64"/>
      </patternFill>
    </fill>
    <fill>
      <patternFill patternType="solid">
        <fgColor indexed="29"/>
      </patternFill>
    </fill>
    <fill>
      <patternFill patternType="solid">
        <fgColor indexed="26"/>
        <bgColor indexed="64"/>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theme="3" tint="0.79998168889431442"/>
        <bgColor indexed="64"/>
      </patternFill>
    </fill>
  </fills>
  <borders count="6">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63">
    <xf numFmtId="0" fontId="0"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164" fontId="1" fillId="0" borderId="0" applyFont="0" applyFill="0" applyBorder="0" applyAlignment="0" applyProtection="0"/>
    <xf numFmtId="3" fontId="16" fillId="0" borderId="0" applyFont="0" applyFill="0" applyBorder="0" applyAlignment="0" applyProtection="0"/>
    <xf numFmtId="168" fontId="16" fillId="0" borderId="0" applyFont="0" applyFill="0" applyBorder="0" applyAlignment="0" applyProtection="0"/>
    <xf numFmtId="0" fontId="16" fillId="0" borderId="0" applyFont="0" applyFill="0" applyBorder="0" applyAlignment="0" applyProtection="0"/>
    <xf numFmtId="167" fontId="1" fillId="0" borderId="0" applyFont="0" applyFill="0" applyBorder="0" applyAlignment="0" applyProtection="0"/>
    <xf numFmtId="2" fontId="16" fillId="0" borderId="0" applyFont="0" applyFill="0" applyBorder="0" applyAlignment="0" applyProtection="0"/>
    <xf numFmtId="38" fontId="4" fillId="6" borderId="0" applyNumberFormat="0" applyBorder="0" applyAlignment="0" applyProtection="0"/>
    <xf numFmtId="0" fontId="17" fillId="0" borderId="0"/>
    <xf numFmtId="0" fontId="18" fillId="0" borderId="1" applyNumberFormat="0" applyAlignment="0" applyProtection="0">
      <alignment horizontal="left" vertical="center"/>
    </xf>
    <xf numFmtId="0" fontId="18" fillId="0" borderId="2">
      <alignment horizontal="left" vertical="center"/>
    </xf>
    <xf numFmtId="10" fontId="4" fillId="8" borderId="3" applyNumberFormat="0" applyBorder="0" applyAlignment="0" applyProtection="0"/>
    <xf numFmtId="169" fontId="3" fillId="0" borderId="0"/>
    <xf numFmtId="0" fontId="3" fillId="0" borderId="0"/>
    <xf numFmtId="0" fontId="1" fillId="0" borderId="0"/>
    <xf numFmtId="9" fontId="1" fillId="0" borderId="0" applyFont="0" applyFill="0" applyBorder="0" applyAlignment="0" applyProtection="0"/>
    <xf numFmtId="10" fontId="3" fillId="0" borderId="0" applyFont="0" applyFill="0" applyBorder="0" applyAlignment="0" applyProtection="0"/>
    <xf numFmtId="4" fontId="6" fillId="3" borderId="4" applyNumberFormat="0" applyProtection="0">
      <alignment vertical="center"/>
    </xf>
    <xf numFmtId="4" fontId="7" fillId="9" borderId="4" applyNumberFormat="0" applyProtection="0">
      <alignment vertical="center"/>
    </xf>
    <xf numFmtId="4" fontId="6" fillId="9" borderId="4" applyNumberFormat="0" applyProtection="0">
      <alignment horizontal="left" vertical="center" indent="1"/>
    </xf>
    <xf numFmtId="0" fontId="6" fillId="9" borderId="4" applyNumberFormat="0" applyProtection="0">
      <alignment horizontal="left" vertical="top" indent="1"/>
    </xf>
    <xf numFmtId="4" fontId="6" fillId="10" borderId="0" applyNumberFormat="0" applyProtection="0">
      <alignment horizontal="left" vertical="center" indent="1"/>
    </xf>
    <xf numFmtId="4" fontId="8" fillId="2" borderId="4" applyNumberFormat="0" applyProtection="0">
      <alignment horizontal="right" vertical="center"/>
    </xf>
    <xf numFmtId="4" fontId="8" fillId="7" borderId="4" applyNumberFormat="0" applyProtection="0">
      <alignment horizontal="right" vertical="center"/>
    </xf>
    <xf numFmtId="4" fontId="8" fillId="5" borderId="4" applyNumberFormat="0" applyProtection="0">
      <alignment horizontal="right" vertical="center"/>
    </xf>
    <xf numFmtId="4" fontId="8" fillId="11" borderId="4" applyNumberFormat="0" applyProtection="0">
      <alignment horizontal="right" vertical="center"/>
    </xf>
    <xf numFmtId="4" fontId="8" fillId="12" borderId="4" applyNumberFormat="0" applyProtection="0">
      <alignment horizontal="right" vertical="center"/>
    </xf>
    <xf numFmtId="4" fontId="8" fillId="13" borderId="4" applyNumberFormat="0" applyProtection="0">
      <alignment horizontal="right" vertical="center"/>
    </xf>
    <xf numFmtId="4" fontId="8" fillId="14" borderId="4" applyNumberFormat="0" applyProtection="0">
      <alignment horizontal="right" vertical="center"/>
    </xf>
    <xf numFmtId="4" fontId="8" fillId="15" borderId="4" applyNumberFormat="0" applyProtection="0">
      <alignment horizontal="right" vertical="center"/>
    </xf>
    <xf numFmtId="4" fontId="8" fillId="16" borderId="4" applyNumberFormat="0" applyProtection="0">
      <alignment horizontal="right" vertical="center"/>
    </xf>
    <xf numFmtId="4" fontId="6" fillId="17" borderId="5" applyNumberFormat="0" applyProtection="0">
      <alignment horizontal="left" vertical="center" indent="1"/>
    </xf>
    <xf numFmtId="4" fontId="8" fillId="18" borderId="0" applyNumberFormat="0" applyProtection="0">
      <alignment horizontal="left" vertical="center" indent="1"/>
    </xf>
    <xf numFmtId="4" fontId="9" fillId="19" borderId="0" applyNumberFormat="0" applyProtection="0">
      <alignment horizontal="left" vertical="center" indent="1"/>
    </xf>
    <xf numFmtId="4" fontId="8" fillId="4" borderId="4" applyNumberFormat="0" applyProtection="0">
      <alignment horizontal="right" vertical="center"/>
    </xf>
    <xf numFmtId="4" fontId="10" fillId="18" borderId="0" applyNumberFormat="0" applyProtection="0">
      <alignment horizontal="left" vertical="center" indent="1"/>
    </xf>
    <xf numFmtId="4" fontId="10" fillId="10" borderId="0" applyNumberFormat="0" applyProtection="0">
      <alignment horizontal="left" vertical="center" indent="1"/>
    </xf>
    <xf numFmtId="0" fontId="1" fillId="19" borderId="4" applyNumberFormat="0" applyProtection="0">
      <alignment horizontal="left" vertical="center" indent="1"/>
    </xf>
    <xf numFmtId="0" fontId="1" fillId="19" borderId="4" applyNumberFormat="0" applyProtection="0">
      <alignment horizontal="left" vertical="top" indent="1"/>
    </xf>
    <xf numFmtId="0" fontId="1" fillId="10" borderId="4" applyNumberFormat="0" applyProtection="0">
      <alignment horizontal="left" vertical="center" indent="1"/>
    </xf>
    <xf numFmtId="0" fontId="1" fillId="10" borderId="4" applyNumberFormat="0" applyProtection="0">
      <alignment horizontal="left" vertical="top" indent="1"/>
    </xf>
    <xf numFmtId="0" fontId="1" fillId="20" borderId="4" applyNumberFormat="0" applyProtection="0">
      <alignment horizontal="left" vertical="center" indent="1"/>
    </xf>
    <xf numFmtId="0" fontId="1" fillId="20" borderId="4" applyNumberFormat="0" applyProtection="0">
      <alignment horizontal="left" vertical="top" indent="1"/>
    </xf>
    <xf numFmtId="0" fontId="1" fillId="21" borderId="4" applyNumberFormat="0" applyProtection="0">
      <alignment horizontal="left" vertical="center" indent="1"/>
    </xf>
    <xf numFmtId="0" fontId="1" fillId="21" borderId="4" applyNumberFormat="0" applyProtection="0">
      <alignment horizontal="left" vertical="top" indent="1"/>
    </xf>
    <xf numFmtId="4" fontId="8" fillId="8" borderId="4" applyNumberFormat="0" applyProtection="0">
      <alignment vertical="center"/>
    </xf>
    <xf numFmtId="4" fontId="11" fillId="8" borderId="4" applyNumberFormat="0" applyProtection="0">
      <alignment vertical="center"/>
    </xf>
    <xf numFmtId="4" fontId="8" fillId="8" borderId="4" applyNumberFormat="0" applyProtection="0">
      <alignment horizontal="left" vertical="center" indent="1"/>
    </xf>
    <xf numFmtId="0" fontId="8" fillId="8" borderId="4" applyNumberFormat="0" applyProtection="0">
      <alignment horizontal="left" vertical="top" indent="1"/>
    </xf>
    <xf numFmtId="4" fontId="8" fillId="18" borderId="4" applyNumberFormat="0" applyProtection="0">
      <alignment horizontal="right" vertical="center"/>
    </xf>
    <xf numFmtId="4" fontId="11" fillId="18" borderId="4" applyNumberFormat="0" applyProtection="0">
      <alignment horizontal="right" vertical="center"/>
    </xf>
    <xf numFmtId="4" fontId="8" fillId="4" borderId="4" applyNumberFormat="0" applyProtection="0">
      <alignment horizontal="left" vertical="center" indent="1"/>
    </xf>
    <xf numFmtId="0" fontId="8" fillId="10" borderId="4" applyNumberFormat="0" applyProtection="0">
      <alignment horizontal="left" vertical="top" indent="1"/>
    </xf>
    <xf numFmtId="4" fontId="12" fillId="22" borderId="0" applyNumberFormat="0" applyProtection="0">
      <alignment horizontal="left" vertical="center" indent="1"/>
    </xf>
    <xf numFmtId="4" fontId="13" fillId="18" borderId="4" applyNumberFormat="0" applyProtection="0">
      <alignment horizontal="right" vertical="center"/>
    </xf>
    <xf numFmtId="0" fontId="1" fillId="0" borderId="0"/>
  </cellStyleXfs>
  <cellXfs count="30">
    <xf numFmtId="0" fontId="0" fillId="0" borderId="0" xfId="0"/>
    <xf numFmtId="165" fontId="1" fillId="0" borderId="3" xfId="8" applyNumberFormat="1" applyFill="1" applyBorder="1" applyProtection="1">
      <protection locked="0"/>
    </xf>
    <xf numFmtId="164" fontId="15" fillId="0" borderId="3" xfId="8" applyNumberFormat="1" applyFont="1" applyFill="1" applyBorder="1" applyProtection="1">
      <protection locked="0"/>
    </xf>
    <xf numFmtId="166" fontId="3" fillId="0" borderId="3" xfId="8" applyNumberFormat="1" applyFont="1" applyFill="1" applyBorder="1" applyAlignment="1" applyProtection="1">
      <alignment horizontal="center"/>
    </xf>
    <xf numFmtId="166" fontId="1" fillId="0" borderId="3" xfId="22" applyNumberFormat="1" applyFill="1" applyBorder="1" applyAlignment="1">
      <alignment horizontal="center"/>
    </xf>
    <xf numFmtId="0" fontId="14" fillId="23" borderId="0" xfId="21" applyFont="1" applyFill="1" applyProtection="1">
      <protection locked="0"/>
    </xf>
    <xf numFmtId="0" fontId="1" fillId="23" borderId="0" xfId="21" applyFill="1"/>
    <xf numFmtId="0" fontId="2" fillId="23" borderId="0" xfId="21" applyFont="1" applyFill="1" applyBorder="1"/>
    <xf numFmtId="0" fontId="1" fillId="23" borderId="0" xfId="21" applyFill="1" applyBorder="1"/>
    <xf numFmtId="0" fontId="1" fillId="23" borderId="0" xfId="21" applyFill="1" applyProtection="1">
      <protection locked="0"/>
    </xf>
    <xf numFmtId="166" fontId="1" fillId="23" borderId="3" xfId="22" applyNumberFormat="1" applyFill="1" applyBorder="1" applyAlignment="1">
      <alignment horizontal="center"/>
    </xf>
    <xf numFmtId="0" fontId="1" fillId="23" borderId="0" xfId="21" applyFill="1" applyBorder="1" applyProtection="1">
      <protection locked="0"/>
    </xf>
    <xf numFmtId="165" fontId="2" fillId="23" borderId="0" xfId="8" applyNumberFormat="1" applyFont="1" applyFill="1" applyBorder="1" applyAlignment="1">
      <alignment horizontal="center"/>
    </xf>
    <xf numFmtId="165" fontId="2" fillId="23" borderId="0" xfId="8" applyNumberFormat="1" applyFont="1" applyFill="1" applyBorder="1" applyAlignment="1">
      <alignment horizontal="right"/>
    </xf>
    <xf numFmtId="165" fontId="1" fillId="23" borderId="3" xfId="21" applyNumberFormat="1" applyFill="1" applyBorder="1"/>
    <xf numFmtId="165" fontId="1" fillId="23" borderId="3" xfId="21" applyNumberFormat="1" applyFill="1" applyBorder="1" applyAlignment="1">
      <alignment horizontal="center"/>
    </xf>
    <xf numFmtId="165" fontId="1" fillId="23" borderId="3" xfId="8" applyNumberFormat="1" applyFill="1" applyBorder="1"/>
    <xf numFmtId="165" fontId="1" fillId="23" borderId="3" xfId="8" applyNumberFormat="1" applyFill="1" applyBorder="1" applyAlignment="1">
      <alignment horizontal="right"/>
    </xf>
    <xf numFmtId="166" fontId="15" fillId="23" borderId="3" xfId="8" applyNumberFormat="1" applyFont="1" applyFill="1" applyBorder="1" applyAlignment="1">
      <alignment horizontal="center"/>
    </xf>
    <xf numFmtId="166" fontId="15" fillId="23" borderId="3" xfId="22" applyNumberFormat="1" applyFont="1" applyFill="1" applyBorder="1" applyAlignment="1">
      <alignment horizontal="center"/>
    </xf>
    <xf numFmtId="0" fontId="2" fillId="23" borderId="0" xfId="21" quotePrefix="1" applyFont="1" applyFill="1" applyBorder="1"/>
    <xf numFmtId="0" fontId="2" fillId="23" borderId="0" xfId="21" applyFont="1" applyFill="1" applyBorder="1" applyAlignment="1">
      <alignment horizontal="left"/>
    </xf>
    <xf numFmtId="164" fontId="1" fillId="23" borderId="3" xfId="8" applyNumberFormat="1" applyFill="1" applyBorder="1" applyAlignment="1">
      <alignment horizontal="right"/>
    </xf>
    <xf numFmtId="165" fontId="15" fillId="23" borderId="3" xfId="8" applyNumberFormat="1" applyFont="1" applyFill="1" applyBorder="1"/>
    <xf numFmtId="0" fontId="2" fillId="23" borderId="0" xfId="21" applyFont="1" applyFill="1" applyBorder="1" applyAlignment="1">
      <alignment horizontal="center"/>
    </xf>
    <xf numFmtId="164" fontId="15" fillId="23" borderId="3" xfId="8" applyNumberFormat="1" applyFont="1" applyFill="1" applyBorder="1"/>
    <xf numFmtId="0" fontId="5" fillId="23" borderId="0" xfId="20" applyFont="1" applyFill="1"/>
    <xf numFmtId="0" fontId="21" fillId="23" borderId="0" xfId="21" applyFont="1" applyFill="1"/>
    <xf numFmtId="165" fontId="21" fillId="23" borderId="0" xfId="21" applyNumberFormat="1" applyFont="1" applyFill="1"/>
    <xf numFmtId="165" fontId="2" fillId="23" borderId="0" xfId="8" applyNumberFormat="1" applyFont="1" applyFill="1" applyBorder="1" applyAlignment="1">
      <alignment horizontal="center"/>
    </xf>
  </cellXfs>
  <cellStyles count="63">
    <cellStyle name="_Amarillo Base" xfId="1"/>
    <cellStyle name="_Amarillo ROI" xfId="2"/>
    <cellStyle name="_Fleet Base" xfId="3"/>
    <cellStyle name="_Fleet Financial Analysis" xfId="4"/>
    <cellStyle name="_Jackson Base" xfId="5"/>
    <cellStyle name="_Metric Links" xfId="6"/>
    <cellStyle name="_Waxi Inv Analysis" xfId="7"/>
    <cellStyle name="Comma" xfId="8" builtinId="3"/>
    <cellStyle name="Comma0" xfId="9"/>
    <cellStyle name="Currency0" xfId="10"/>
    <cellStyle name="Date" xfId="11"/>
    <cellStyle name="Euro" xfId="12"/>
    <cellStyle name="Fixed" xfId="13"/>
    <cellStyle name="Grey" xfId="14"/>
    <cellStyle name="header" xfId="15"/>
    <cellStyle name="Header1" xfId="16"/>
    <cellStyle name="Header2" xfId="17"/>
    <cellStyle name="Input [yellow]" xfId="18"/>
    <cellStyle name="Normal" xfId="0" builtinId="0"/>
    <cellStyle name="Normal - Style1" xfId="19"/>
    <cellStyle name="Normal 2" xfId="20"/>
    <cellStyle name="Normal_OC Waxahachie" xfId="21"/>
    <cellStyle name="Percent" xfId="22" builtinId="5"/>
    <cellStyle name="Percent [2]" xfId="23"/>
    <cellStyle name="SAPBEXaggData" xfId="24"/>
    <cellStyle name="SAPBEXaggDataEmph" xfId="25"/>
    <cellStyle name="SAPBEXaggItem" xfId="26"/>
    <cellStyle name="SAPBEXaggItemX" xfId="27"/>
    <cellStyle name="SAPBEXchaText" xfId="28"/>
    <cellStyle name="SAPBEXexcBad7" xfId="29"/>
    <cellStyle name="SAPBEXexcBad8" xfId="30"/>
    <cellStyle name="SAPBEXexcBad9" xfId="31"/>
    <cellStyle name="SAPBEXexcCritical4" xfId="32"/>
    <cellStyle name="SAPBEXexcCritical5" xfId="33"/>
    <cellStyle name="SAPBEXexcCritical6" xfId="34"/>
    <cellStyle name="SAPBEXexcGood1" xfId="35"/>
    <cellStyle name="SAPBEXexcGood2" xfId="36"/>
    <cellStyle name="SAPBEXexcGood3" xfId="37"/>
    <cellStyle name="SAPBEXfilterDrill" xfId="38"/>
    <cellStyle name="SAPBEXfilterItem" xfId="39"/>
    <cellStyle name="SAPBEXfilterText" xfId="40"/>
    <cellStyle name="SAPBEXformats" xfId="41"/>
    <cellStyle name="SAPBEXheaderItem" xfId="42"/>
    <cellStyle name="SAPBEXheaderText" xfId="43"/>
    <cellStyle name="SAPBEXHLevel0" xfId="44"/>
    <cellStyle name="SAPBEXHLevel0X" xfId="45"/>
    <cellStyle name="SAPBEXHLevel1" xfId="46"/>
    <cellStyle name="SAPBEXHLevel1X" xfId="47"/>
    <cellStyle name="SAPBEXHLevel2" xfId="48"/>
    <cellStyle name="SAPBEXHLevel2X" xfId="49"/>
    <cellStyle name="SAPBEXHLevel3" xfId="50"/>
    <cellStyle name="SAPBEXHLevel3X" xfId="51"/>
    <cellStyle name="SAPBEXresData" xfId="52"/>
    <cellStyle name="SAPBEXresDataEmph" xfId="53"/>
    <cellStyle name="SAPBEXresItem" xfId="54"/>
    <cellStyle name="SAPBEXresItemX" xfId="55"/>
    <cellStyle name="SAPBEXstdData" xfId="56"/>
    <cellStyle name="SAPBEXstdDataEmph" xfId="57"/>
    <cellStyle name="SAPBEXstdItem" xfId="58"/>
    <cellStyle name="SAPBEXstdItemX" xfId="59"/>
    <cellStyle name="SAPBEXtitle" xfId="60"/>
    <cellStyle name="SAPBEXundefined" xfId="61"/>
    <cellStyle name="Style 1" xfId="6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A1414"/>
      <rgbColor rgb="00FFFFFF"/>
      <rgbColor rgb="00529E9A"/>
      <rgbColor rgb="00DED74E"/>
      <rgbColor rgb="00903E10"/>
      <rgbColor rgb="0094BD6F"/>
      <rgbColor rgb="0075B7B4"/>
      <rgbColor rgb="00ABB27A"/>
      <rgbColor rgb="00376967"/>
      <rgbColor rgb="00878219"/>
      <rgbColor rgb="001B0C03"/>
      <rgbColor rgb="004F6E32"/>
      <rgbColor rgb="009D8A53"/>
      <rgbColor rgb="0060653B"/>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A7E42"/>
      <rgbColor rgb="00E3E5D3"/>
      <rgbColor rgb="00F4F2C4"/>
      <rgbColor rgb="00DBE9CF"/>
      <rgbColor rgb="00F8D4C0"/>
      <rgbColor rgb="00D1E7E6"/>
      <rgbColor rgb="00E7E1D1"/>
      <rgbColor rgb="00D7DCE1"/>
      <rgbColor rgb="00D85D18"/>
      <rgbColor rgb="00909858"/>
      <rgbColor rgb="0076A54B"/>
      <rgbColor rgb="008895A4"/>
      <rgbColor rgb="00687788"/>
      <rgbColor rgb="00454F5B"/>
      <rgbColor rgb="00685B38"/>
      <rgbColor rgb="00969696"/>
      <rgbColor rgb="0012130B"/>
      <rgbColor rgb="00CAC226"/>
      <rgbColor rgb="00191805"/>
      <rgbColor rgb="000F1509"/>
      <rgbColor rgb="000D0F11"/>
      <rgbColor rgb="00B6A576"/>
      <rgbColor rgb="0014110A"/>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9219540663037"/>
          <c:y val="0.0794118787509748"/>
          <c:w val="0.701202229381084"/>
          <c:h val="0.844118859315917"/>
        </c:manualLayout>
      </c:layout>
      <c:barChart>
        <c:barDir val="col"/>
        <c:grouping val="stacked"/>
        <c:varyColors val="0"/>
        <c:ser>
          <c:idx val="1"/>
          <c:order val="0"/>
          <c:tx>
            <c:strRef>
              <c:f>Thruput!$F$39</c:f>
              <c:strCache>
                <c:ptCount val="1"/>
                <c:pt idx="0">
                  <c:v> Variable </c:v>
                </c:pt>
              </c:strCache>
            </c:strRef>
          </c:tx>
          <c:spPr>
            <a:solidFill>
              <a:srgbClr val="993366"/>
            </a:solidFill>
            <a:ln w="12700">
              <a:solidFill>
                <a:srgbClr val="000000"/>
              </a:solidFill>
              <a:prstDash val="solid"/>
            </a:ln>
          </c:spPr>
          <c:invertIfNegative val="0"/>
          <c:val>
            <c:numRef>
              <c:f>Thruput!$G$39:$I$39</c:f>
              <c:numCache>
                <c:formatCode>_(* #,##0_);_(* \(#,##0\);_(* "-"??_);_(@_)</c:formatCode>
                <c:ptCount val="3"/>
                <c:pt idx="0">
                  <c:v>8750.0</c:v>
                </c:pt>
                <c:pt idx="1">
                  <c:v>8750.0</c:v>
                </c:pt>
                <c:pt idx="2">
                  <c:v>8925.0</c:v>
                </c:pt>
              </c:numCache>
            </c:numRef>
          </c:val>
        </c:ser>
        <c:ser>
          <c:idx val="2"/>
          <c:order val="1"/>
          <c:tx>
            <c:strRef>
              <c:f>Thruput!$F$40</c:f>
              <c:strCache>
                <c:ptCount val="1"/>
                <c:pt idx="0">
                  <c:v> Material </c:v>
                </c:pt>
              </c:strCache>
            </c:strRef>
          </c:tx>
          <c:spPr>
            <a:solidFill>
              <a:srgbClr val="FFFFCC"/>
            </a:solidFill>
            <a:ln w="12700">
              <a:solidFill>
                <a:srgbClr val="000000"/>
              </a:solidFill>
              <a:prstDash val="solid"/>
            </a:ln>
          </c:spPr>
          <c:invertIfNegative val="0"/>
          <c:val>
            <c:numRef>
              <c:f>Thruput!$G$40:$I$40</c:f>
              <c:numCache>
                <c:formatCode>_(* #,##0_);_(* \(#,##0\);_(* "-"??_);_(@_)</c:formatCode>
                <c:ptCount val="3"/>
                <c:pt idx="0">
                  <c:v>36000.0</c:v>
                </c:pt>
                <c:pt idx="1">
                  <c:v>35280.0</c:v>
                </c:pt>
                <c:pt idx="2">
                  <c:v>36000.0</c:v>
                </c:pt>
              </c:numCache>
            </c:numRef>
          </c:val>
        </c:ser>
        <c:ser>
          <c:idx val="3"/>
          <c:order val="2"/>
          <c:tx>
            <c:strRef>
              <c:f>Thruput!$F$41</c:f>
              <c:strCache>
                <c:ptCount val="1"/>
                <c:pt idx="0">
                  <c:v> Labor </c:v>
                </c:pt>
              </c:strCache>
            </c:strRef>
          </c:tx>
          <c:spPr>
            <a:solidFill>
              <a:srgbClr val="CCFFFF"/>
            </a:solidFill>
            <a:ln w="12700">
              <a:solidFill>
                <a:srgbClr val="000000"/>
              </a:solidFill>
              <a:prstDash val="solid"/>
            </a:ln>
          </c:spPr>
          <c:invertIfNegative val="0"/>
          <c:val>
            <c:numRef>
              <c:f>Thruput!$G$41:$I$41</c:f>
              <c:numCache>
                <c:formatCode>_(* #,##0_);_(* \(#,##0\);_(* "-"??_);_(@_)</c:formatCode>
                <c:ptCount val="3"/>
                <c:pt idx="0">
                  <c:v>16000.0</c:v>
                </c:pt>
                <c:pt idx="1">
                  <c:v>16000.0</c:v>
                </c:pt>
                <c:pt idx="2">
                  <c:v>16320.0</c:v>
                </c:pt>
              </c:numCache>
            </c:numRef>
          </c:val>
        </c:ser>
        <c:ser>
          <c:idx val="4"/>
          <c:order val="3"/>
          <c:tx>
            <c:strRef>
              <c:f>Thruput!$F$42</c:f>
              <c:strCache>
                <c:ptCount val="1"/>
                <c:pt idx="0">
                  <c:v> Contribution </c:v>
                </c:pt>
              </c:strCache>
            </c:strRef>
          </c:tx>
          <c:spPr>
            <a:solidFill>
              <a:srgbClr val="660066"/>
            </a:solidFill>
            <a:ln w="12700">
              <a:solidFill>
                <a:srgbClr val="000000"/>
              </a:solidFill>
              <a:prstDash val="solid"/>
            </a:ln>
          </c:spPr>
          <c:invertIfNegative val="0"/>
          <c:val>
            <c:numRef>
              <c:f>Thruput!$G$42:$I$42</c:f>
              <c:numCache>
                <c:formatCode>_(* #,##0_);_(* \(#,##0\);_(* "-"??_);_(@_)</c:formatCode>
                <c:ptCount val="3"/>
                <c:pt idx="0">
                  <c:v>25250.0</c:v>
                </c:pt>
                <c:pt idx="1">
                  <c:v>25970.0</c:v>
                </c:pt>
                <c:pt idx="2">
                  <c:v>27855.0</c:v>
                </c:pt>
              </c:numCache>
            </c:numRef>
          </c:val>
        </c:ser>
        <c:dLbls>
          <c:showLegendKey val="0"/>
          <c:showVal val="0"/>
          <c:showCatName val="0"/>
          <c:showSerName val="0"/>
          <c:showPercent val="0"/>
          <c:showBubbleSize val="0"/>
        </c:dLbls>
        <c:gapWidth val="150"/>
        <c:overlap val="100"/>
        <c:axId val="2054025176"/>
        <c:axId val="2134276824"/>
      </c:barChart>
      <c:catAx>
        <c:axId val="2054025176"/>
        <c:scaling>
          <c:orientation val="minMax"/>
        </c:scaling>
        <c:delete val="1"/>
        <c:axPos val="b"/>
        <c:majorTickMark val="out"/>
        <c:minorTickMark val="none"/>
        <c:tickLblPos val="nextTo"/>
        <c:crossAx val="2134276824"/>
        <c:crosses val="autoZero"/>
        <c:auto val="1"/>
        <c:lblAlgn val="ctr"/>
        <c:lblOffset val="100"/>
        <c:noMultiLvlLbl val="0"/>
      </c:catAx>
      <c:valAx>
        <c:axId val="2134276824"/>
        <c:scaling>
          <c:orientation val="minMax"/>
        </c:scaling>
        <c:delete val="0"/>
        <c:axPos val="l"/>
        <c:majorGridlines>
          <c:spPr>
            <a:ln w="3175">
              <a:solidFill>
                <a:srgbClr val="000000"/>
              </a:solidFill>
              <a:prstDash val="solid"/>
            </a:ln>
          </c:spPr>
        </c:majorGridlines>
        <c:numFmt formatCode="_(* #,##0_);_(* \(#,##0\);_(* &quot;-&quot;??_);_(@_)"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en-US"/>
          </a:p>
        </c:txPr>
        <c:crossAx val="2054025176"/>
        <c:crosses val="autoZero"/>
        <c:crossBetween val="between"/>
      </c:valAx>
      <c:spPr>
        <a:solidFill>
          <a:schemeClr val="bg1"/>
        </a:solidFill>
        <a:ln w="12700">
          <a:solidFill>
            <a:srgbClr val="808080"/>
          </a:solidFill>
          <a:prstDash val="solid"/>
        </a:ln>
      </c:spPr>
    </c:plotArea>
    <c:legend>
      <c:legendPos val="r"/>
      <c:layout>
        <c:manualLayout>
          <c:xMode val="edge"/>
          <c:yMode val="edge"/>
          <c:x val="0.861863122965485"/>
          <c:y val="0.332353558746333"/>
          <c:w val="0.130630788268583"/>
          <c:h val="0.238235602902578"/>
        </c:manualLayout>
      </c:layout>
      <c:overlay val="0"/>
      <c:spPr>
        <a:solidFill>
          <a:srgbClr val="FFFFFF"/>
        </a:solidFill>
        <a:ln w="3175">
          <a:solidFill>
            <a:srgbClr val="000000"/>
          </a:solidFill>
          <a:prstDash val="solid"/>
        </a:ln>
      </c:spPr>
      <c:txPr>
        <a:bodyPr/>
        <a:lstStyle/>
        <a:p>
          <a:pPr>
            <a:defRPr sz="755" b="0" i="0" u="none" strike="noStrike" baseline="0">
              <a:solidFill>
                <a:srgbClr val="333333"/>
              </a:solidFill>
              <a:latin typeface="Arial"/>
              <a:ea typeface="Arial"/>
              <a:cs typeface="Arial"/>
            </a:defRPr>
          </a:pPr>
          <a:endParaRPr lang="en-US"/>
        </a:p>
      </c:txPr>
    </c:legend>
    <c:plotVisOnly val="1"/>
    <c:dispBlanksAs val="gap"/>
    <c:showDLblsOverMax val="0"/>
  </c:chart>
  <c:spPr>
    <a:noFill/>
    <a:ln w="9525">
      <a:noFill/>
    </a:ln>
  </c:spPr>
  <c:txPr>
    <a:bodyPr/>
    <a:lstStyle/>
    <a:p>
      <a:pPr>
        <a:defRPr sz="900" b="0" i="0" u="none" strike="noStrike" baseline="0">
          <a:solidFill>
            <a:srgbClr val="333333"/>
          </a:solidFill>
          <a:latin typeface="Arial"/>
          <a:ea typeface="Arial"/>
          <a:cs typeface="Arial"/>
        </a:defRPr>
      </a:pPr>
      <a:endParaRPr lang="en-US"/>
    </a:p>
  </c:txPr>
  <c:printSettings>
    <c:headerFooter alignWithMargins="0"/>
    <c:pageMargins b="1.0" l="0.75" r="0.75" t="1.0" header="0.5" footer="0.5"/>
    <c:pageSetup/>
  </c:printSettings>
</c:chartSpace>
</file>

<file path=xl/ctrlProps/ctrlProp1.xml><?xml version="1.0" encoding="utf-8"?>
<formControlPr xmlns="http://schemas.microsoft.com/office/spreadsheetml/2009/9/main" objectType="Scroll" dx="15" fmlaLink="D17" horiz="1" max="100" page="10" val="0"/>
</file>

<file path=xl/ctrlProps/ctrlProp2.xml><?xml version="1.0" encoding="utf-8"?>
<formControlPr xmlns="http://schemas.microsoft.com/office/spreadsheetml/2009/9/main" objectType="Scroll" dx="15" fmlaLink="D20" horiz="1" max="100" page="10" val="20"/>
</file>

<file path=xl/ctrlProps/ctrlProp3.xml><?xml version="1.0" encoding="utf-8"?>
<formControlPr xmlns="http://schemas.microsoft.com/office/spreadsheetml/2009/9/main" objectType="Scroll" dx="15" fmlaLink="D11" horiz="1" max="100" page="10" val="0"/>
</file>

<file path=xl/ctrlProps/ctrlProp4.xml><?xml version="1.0" encoding="utf-8"?>
<formControlPr xmlns="http://schemas.microsoft.com/office/spreadsheetml/2009/9/main" objectType="Scroll" dx="15" fmlaLink="D8" horiz="1" max="100" page="10" val="10"/>
</file>

<file path=xl/drawings/_rels/drawing1.xml.rels><?xml version="1.0" encoding="UTF-8" standalone="yes"?>
<Relationships xmlns="http://schemas.openxmlformats.org/package/2006/relationships"><Relationship Id="rId1" Type="http://schemas.openxmlformats.org/officeDocument/2006/relationships/hyperlink" Target="http://roi-team.us" TargetMode="External"/><Relationship Id="rId2" Type="http://schemas.openxmlformats.org/officeDocument/2006/relationships/image" Target="../media/image1.jpg"/><Relationship Id="rId3" Type="http://schemas.openxmlformats.org/officeDocument/2006/relationships/hyperlink" Target="#Thruput!B3"/></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hyperlink" Target="#Home!B3"/></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27</xdr:row>
      <xdr:rowOff>0</xdr:rowOff>
    </xdr:to>
    <xdr:sp macro="" textlink="">
      <xdr:nvSpPr>
        <xdr:cNvPr id="4" name="TextBox 3"/>
        <xdr:cNvSpPr txBox="1"/>
      </xdr:nvSpPr>
      <xdr:spPr>
        <a:xfrm>
          <a:off x="460375" y="1270000"/>
          <a:ext cx="5857875" cy="4127500"/>
        </a:xfrm>
        <a:prstGeom prst="rect">
          <a:avLst/>
        </a:prstGeom>
        <a:solidFill>
          <a:schemeClr val="bg1"/>
        </a:solidFill>
        <a:ln w="2857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algn="l" rtl="0">
            <a:spcAft>
              <a:spcPts val="600"/>
            </a:spcAft>
            <a:defRPr sz="1000"/>
          </a:pPr>
          <a:r>
            <a:rPr lang="en-US" sz="2000" b="1" i="1" u="sng" strike="noStrike" baseline="0">
              <a:solidFill>
                <a:srgbClr val="0D0F11"/>
              </a:solidFill>
              <a:latin typeface="Arial"/>
              <a:cs typeface="Arial"/>
            </a:rPr>
            <a:t>Background</a:t>
          </a:r>
          <a:endParaRPr lang="en-US" sz="1800" b="1" i="1" u="sng" strike="noStrike" baseline="0">
            <a:solidFill>
              <a:srgbClr val="0D0F11"/>
            </a:solidFill>
            <a:latin typeface="Arial"/>
            <a:cs typeface="Arial"/>
          </a:endParaRPr>
        </a:p>
        <a:p>
          <a:pPr algn="l" rtl="0">
            <a:spcAft>
              <a:spcPts val="600"/>
            </a:spcAft>
            <a:defRPr sz="1000"/>
          </a:pPr>
          <a:r>
            <a:rPr lang="en-US" sz="1800" b="0" i="0" u="none" strike="noStrike" baseline="0">
              <a:solidFill>
                <a:srgbClr val="0D0F11"/>
              </a:solidFill>
              <a:latin typeface="Arial"/>
              <a:cs typeface="Arial"/>
            </a:rPr>
            <a:t>This tool will help determine the potential for profit improvement from increased throughput and/or yield, assuming these improvements can be attained without driving new cost into the ongoing operations.  </a:t>
          </a:r>
        </a:p>
        <a:p>
          <a:pPr algn="l" rtl="0">
            <a:spcAft>
              <a:spcPts val="600"/>
            </a:spcAft>
            <a:defRPr sz="1000"/>
          </a:pPr>
          <a:r>
            <a:rPr lang="en-US" sz="1800" b="0" i="0" u="none" strike="noStrike" baseline="0">
              <a:solidFill>
                <a:srgbClr val="0D0F11"/>
              </a:solidFill>
              <a:latin typeface="Arial"/>
              <a:cs typeface="Arial"/>
            </a:rPr>
            <a:t>Any investments required to achieve these improvements are not considered here - this is simply a view of the benefit side of a throughput improvement.</a:t>
          </a:r>
        </a:p>
        <a:p>
          <a:pPr algn="l" rtl="0">
            <a:spcAft>
              <a:spcPts val="600"/>
            </a:spcAft>
            <a:defRPr sz="1000"/>
          </a:pPr>
          <a:r>
            <a:rPr lang="en-US" sz="1800" b="0" i="0" u="none" strike="noStrike" baseline="0">
              <a:solidFill>
                <a:srgbClr val="0D0F11"/>
              </a:solidFill>
              <a:latin typeface="Arial"/>
              <a:cs typeface="Arial"/>
            </a:rPr>
            <a:t>Based on marketing constraints, it also shows whether the improvement will be limited to a cost reduction or limited only by the potential for salable product.</a:t>
          </a:r>
        </a:p>
        <a:p>
          <a:pPr algn="l" rtl="0">
            <a:spcAft>
              <a:spcPts val="600"/>
            </a:spcAft>
            <a:defRPr sz="1000"/>
          </a:pPr>
          <a:r>
            <a:rPr lang="en-US" sz="1800" b="0" i="0" u="none" strike="noStrike" baseline="0">
              <a:solidFill>
                <a:srgbClr val="0D0F11"/>
              </a:solidFill>
              <a:latin typeface="Arial"/>
              <a:cs typeface="Arial"/>
            </a:rPr>
            <a:t>Instructions appear on the Thruput page. </a:t>
          </a:r>
        </a:p>
      </xdr:txBody>
    </xdr:sp>
    <xdr:clientData/>
  </xdr:twoCellAnchor>
  <xdr:twoCellAnchor>
    <xdr:from>
      <xdr:col>3</xdr:col>
      <xdr:colOff>47625</xdr:colOff>
      <xdr:row>1</xdr:row>
      <xdr:rowOff>1</xdr:rowOff>
    </xdr:from>
    <xdr:to>
      <xdr:col>13</xdr:col>
      <xdr:colOff>222250</xdr:colOff>
      <xdr:row>36</xdr:row>
      <xdr:rowOff>0</xdr:rowOff>
    </xdr:to>
    <xdr:grpSp>
      <xdr:nvGrpSpPr>
        <xdr:cNvPr id="7" name="Group 6"/>
        <xdr:cNvGrpSpPr/>
      </xdr:nvGrpSpPr>
      <xdr:grpSpPr>
        <a:xfrm>
          <a:off x="6826250" y="1270001"/>
          <a:ext cx="5842000" cy="5556249"/>
          <a:chOff x="14160500" y="-3174999"/>
          <a:chExt cx="5842000" cy="5556249"/>
        </a:xfrm>
      </xdr:grpSpPr>
      <xdr:sp macro="" textlink="">
        <xdr:nvSpPr>
          <xdr:cNvPr id="8" name="TextBox 7"/>
          <xdr:cNvSpPr txBox="1"/>
        </xdr:nvSpPr>
        <xdr:spPr>
          <a:xfrm>
            <a:off x="14160500" y="-3174999"/>
            <a:ext cx="5842000" cy="5556249"/>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a:ea typeface="+mn-ea"/>
                <a:cs typeface="Arial"/>
              </a:rPr>
              <a:t>Note on Accuracy and Precision</a:t>
            </a:r>
            <a:endParaRPr lang="en-US" sz="1800" b="0" i="0" u="none" strike="noStrike" baseline="0">
              <a:solidFill>
                <a:srgbClr val="0D0F11"/>
              </a:solidFill>
              <a:latin typeface="Arial"/>
              <a:ea typeface="+mn-ea"/>
              <a:cs typeface="Arial"/>
            </a:endParaRPr>
          </a:p>
          <a:p>
            <a:pPr algn="l" rtl="0">
              <a:spcAft>
                <a:spcPts val="1200"/>
              </a:spcAft>
              <a:defRPr sz="1000"/>
            </a:pPr>
            <a:r>
              <a:rPr lang="en-US" sz="1800" b="0" i="0" u="none" strike="noStrike" baseline="0">
                <a:solidFill>
                  <a:srgbClr val="0D0F11"/>
                </a:solidFill>
                <a:latin typeface="Arial"/>
                <a:ea typeface="+mn-ea"/>
                <a:cs typeface="Arial"/>
              </a:rPr>
              <a:t>This tool is designed for an approximation of the financial impact of efforts to improve operations by focusing on processes, for example by removing bottlenecks or upgrading equipment.</a:t>
            </a:r>
          </a:p>
          <a:p>
            <a:pPr algn="l" rtl="0">
              <a:spcAft>
                <a:spcPts val="1200"/>
              </a:spcAft>
              <a:defRPr sz="1000"/>
            </a:pPr>
            <a:r>
              <a:rPr lang="en-US" sz="1800" b="0" i="0" u="none" strike="noStrike" baseline="0">
                <a:solidFill>
                  <a:srgbClr val="0D0F11"/>
                </a:solidFill>
                <a:latin typeface="Arial"/>
                <a:ea typeface="+mn-ea"/>
                <a:cs typeface="Arial"/>
              </a:rPr>
              <a:t>No warranty is expressed or implied about the suitability of this tool to your situation, and we recommend professional legal and accounting advice if your situation is complex or uncertain.</a:t>
            </a: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r>
              <a:rPr lang="en-US" sz="1800" b="0" i="0" u="none" strike="noStrike" baseline="0">
                <a:solidFill>
                  <a:srgbClr val="0D0F11"/>
                </a:solidFill>
                <a:latin typeface="Arial"/>
                <a:ea typeface="+mn-ea"/>
                <a:cs typeface="Arial"/>
              </a:rPr>
              <a:t>Copyright © 2007 - 2018 by ROI-Team, Inc.  All rights reserved.</a:t>
            </a:r>
          </a:p>
          <a:p>
            <a:pPr algn="l" rtl="0">
              <a:spcAft>
                <a:spcPts val="1200"/>
              </a:spcAft>
              <a:defRPr sz="1000"/>
            </a:pPr>
            <a:endParaRPr lang="en-US" sz="1800" b="0" i="0" u="none" strike="noStrike" baseline="0">
              <a:solidFill>
                <a:srgbClr val="0D0F11"/>
              </a:solidFill>
              <a:latin typeface="Arial"/>
              <a:ea typeface="+mn-ea"/>
              <a:cs typeface="Arial"/>
            </a:endParaRPr>
          </a:p>
          <a:p>
            <a:pPr algn="l" rtl="0">
              <a:defRPr sz="1000"/>
            </a:pPr>
            <a:endParaRPr lang="en-US" sz="1800" b="0" i="0" u="none" strike="noStrike" baseline="0">
              <a:solidFill>
                <a:srgbClr val="0D0F11"/>
              </a:solidFill>
              <a:latin typeface="Arial"/>
              <a:ea typeface="+mn-ea"/>
              <a:cs typeface="Arial"/>
            </a:endParaRPr>
          </a:p>
        </xdr:txBody>
      </xdr:sp>
      <xdr:pic>
        <xdr:nvPicPr>
          <xdr:cNvPr id="9" name="Picture 8">
            <a:hlinkClick xmlns:r="http://schemas.openxmlformats.org/officeDocument/2006/relationships" r:id="rId1"/>
          </xdr:cNvPr>
          <xdr:cNvPicPr>
            <a:picLocks noChangeAspect="1"/>
          </xdr:cNvPicPr>
        </xdr:nvPicPr>
        <xdr:blipFill rotWithShape="1">
          <a:blip xmlns:r="http://schemas.openxmlformats.org/officeDocument/2006/relationships" r:embed="rId2">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5509875" y="-190500"/>
            <a:ext cx="3105064" cy="1460500"/>
          </a:xfrm>
          <a:prstGeom prst="rect">
            <a:avLst/>
          </a:prstGeom>
        </xdr:spPr>
      </xdr:pic>
    </xdr:grpSp>
    <xdr:clientData/>
  </xdr:twoCellAnchor>
  <xdr:twoCellAnchor>
    <xdr:from>
      <xdr:col>0</xdr:col>
      <xdr:colOff>0</xdr:colOff>
      <xdr:row>0</xdr:row>
      <xdr:rowOff>0</xdr:rowOff>
    </xdr:from>
    <xdr:to>
      <xdr:col>13</xdr:col>
      <xdr:colOff>190503</xdr:colOff>
      <xdr:row>0</xdr:row>
      <xdr:rowOff>714375</xdr:rowOff>
    </xdr:to>
    <xdr:grpSp>
      <xdr:nvGrpSpPr>
        <xdr:cNvPr id="25" name="Group 24"/>
        <xdr:cNvGrpSpPr/>
      </xdr:nvGrpSpPr>
      <xdr:grpSpPr>
        <a:xfrm>
          <a:off x="0" y="0"/>
          <a:ext cx="12636503" cy="714375"/>
          <a:chOff x="0" y="0"/>
          <a:chExt cx="12636503" cy="714375"/>
        </a:xfrm>
      </xdr:grpSpPr>
      <xdr:sp macro="" textlink="">
        <xdr:nvSpPr>
          <xdr:cNvPr id="13" name="TextBox 12"/>
          <xdr:cNvSpPr txBox="1"/>
        </xdr:nvSpPr>
        <xdr:spPr>
          <a:xfrm>
            <a:off x="0" y="0"/>
            <a:ext cx="1009650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Thruput Financial Impact Tool</a:t>
            </a:r>
          </a:p>
        </xdr:txBody>
      </xdr:sp>
      <xdr:grpSp>
        <xdr:nvGrpSpPr>
          <xdr:cNvPr id="24" name="Group 23"/>
          <xdr:cNvGrpSpPr/>
        </xdr:nvGrpSpPr>
        <xdr:grpSpPr>
          <a:xfrm>
            <a:off x="10683878" y="111125"/>
            <a:ext cx="1952625" cy="603250"/>
            <a:chOff x="11779253" y="0"/>
            <a:chExt cx="1952625" cy="603250"/>
          </a:xfrm>
        </xdr:grpSpPr>
        <xdr:grpSp>
          <xdr:nvGrpSpPr>
            <xdr:cNvPr id="5" name="Group 4"/>
            <xdr:cNvGrpSpPr/>
          </xdr:nvGrpSpPr>
          <xdr:grpSpPr>
            <a:xfrm>
              <a:off x="11779253" y="0"/>
              <a:ext cx="1952625" cy="603250"/>
              <a:chOff x="11779250" y="0"/>
              <a:chExt cx="2278062" cy="603250"/>
            </a:xfrm>
          </xdr:grpSpPr>
          <xdr:sp macro="" textlink="">
            <xdr:nvSpPr>
              <xdr:cNvPr id="19" name="Left-Right Arrow 18"/>
              <xdr:cNvSpPr/>
            </xdr:nvSpPr>
            <xdr:spPr>
              <a:xfrm>
                <a:off x="11779250" y="0"/>
                <a:ext cx="2241017" cy="603250"/>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sp macro="" textlink="">
            <xdr:nvSpPr>
              <xdr:cNvPr id="21" name="Left-Right Arrow 20"/>
              <xdr:cNvSpPr/>
            </xdr:nvSpPr>
            <xdr:spPr>
              <a:xfrm>
                <a:off x="11795125" y="0"/>
                <a:ext cx="2262187" cy="60325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sp macro="" textlink="">
          <xdr:nvSpPr>
            <xdr:cNvPr id="18" name="TextBox 17">
              <a:hlinkClick xmlns:r="http://schemas.openxmlformats.org/officeDocument/2006/relationships" r:id="rId3"/>
            </xdr:cNvPr>
            <xdr:cNvSpPr txBox="1"/>
          </xdr:nvSpPr>
          <xdr:spPr>
            <a:xfrm>
              <a:off x="12184976" y="47625"/>
              <a:ext cx="1181774" cy="38698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Start</a:t>
              </a: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314325</xdr:colOff>
      <xdr:row>9</xdr:row>
      <xdr:rowOff>0</xdr:rowOff>
    </xdr:to>
    <xdr:sp macro="" textlink="">
      <xdr:nvSpPr>
        <xdr:cNvPr id="13323" name="Text Box 11"/>
        <xdr:cNvSpPr txBox="1">
          <a:spLocks noChangeArrowheads="1"/>
        </xdr:cNvSpPr>
      </xdr:nvSpPr>
      <xdr:spPr bwMode="auto">
        <a:xfrm>
          <a:off x="2905125" y="1524000"/>
          <a:ext cx="314325" cy="381000"/>
        </a:xfrm>
        <a:prstGeom prst="rect">
          <a:avLst/>
        </a:prstGeom>
        <a:noFill/>
        <a:ln w="9525">
          <a:noFill/>
          <a:miter lim="800000"/>
          <a:headEnd/>
          <a:tailEnd/>
        </a:ln>
      </xdr:spPr>
      <xdr:txBody>
        <a:bodyPr vertOverflow="clip" wrap="square" lIns="36576" tIns="27432" rIns="36576" bIns="0" anchor="t" upright="1"/>
        <a:lstStyle/>
        <a:p>
          <a:pPr algn="ctr" rtl="0">
            <a:defRPr sz="1000"/>
          </a:pPr>
          <a:r>
            <a:rPr lang="en-US" sz="1400" b="1" i="0" u="none" strike="noStrike" baseline="0">
              <a:solidFill>
                <a:srgbClr val="0D0F11"/>
              </a:solidFill>
              <a:latin typeface="Arial"/>
              <a:cs typeface="Arial"/>
            </a:rPr>
            <a:t>$</a:t>
          </a:r>
        </a:p>
      </xdr:txBody>
    </xdr:sp>
    <xdr:clientData/>
  </xdr:twoCellAnchor>
  <xdr:twoCellAnchor>
    <xdr:from>
      <xdr:col>4</xdr:col>
      <xdr:colOff>0</xdr:colOff>
      <xdr:row>2</xdr:row>
      <xdr:rowOff>0</xdr:rowOff>
    </xdr:from>
    <xdr:to>
      <xdr:col>13</xdr:col>
      <xdr:colOff>0</xdr:colOff>
      <xdr:row>19</xdr:row>
      <xdr:rowOff>0</xdr:rowOff>
    </xdr:to>
    <xdr:graphicFrame macro="">
      <xdr:nvGraphicFramePr>
        <xdr:cNvPr id="1338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2</xdr:col>
      <xdr:colOff>0</xdr:colOff>
      <xdr:row>40</xdr:row>
      <xdr:rowOff>0</xdr:rowOff>
    </xdr:to>
    <xdr:sp macro="" textlink="">
      <xdr:nvSpPr>
        <xdr:cNvPr id="4" name="TextBox 3"/>
        <xdr:cNvSpPr txBox="1"/>
      </xdr:nvSpPr>
      <xdr:spPr>
        <a:xfrm>
          <a:off x="431800" y="1270000"/>
          <a:ext cx="5778500" cy="7429500"/>
        </a:xfrm>
        <a:prstGeom prst="rect">
          <a:avLst/>
        </a:prstGeom>
        <a:solidFill>
          <a:sysClr val="window" lastClr="FFFFFF"/>
        </a:solidFill>
        <a:ln w="9525" cmpd="sng">
          <a:solidFill>
            <a:sysClr val="windowText" lastClr="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algn="l" rtl="0">
            <a:spcAft>
              <a:spcPts val="600"/>
            </a:spcAft>
            <a:defRPr sz="1000"/>
          </a:pPr>
          <a:r>
            <a:rPr lang="en-US" sz="2000" b="1" i="1" u="sng" strike="noStrike" baseline="0">
              <a:solidFill>
                <a:srgbClr val="0D0F11"/>
              </a:solidFill>
              <a:latin typeface="Arial"/>
              <a:cs typeface="Arial"/>
            </a:rPr>
            <a:t>Instructions</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In the 'Inputs' box at top left:</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Enter the average price of the units produced</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Using the slider, enter the current scrap % </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Using the slider, enter the estimated average % of value salvaged (not written off) each  time a unit is scrapped </a:t>
          </a:r>
        </a:p>
        <a:p>
          <a:pPr algn="l" rtl="0">
            <a:spcAft>
              <a:spcPts val="600"/>
            </a:spcAft>
            <a:defRPr sz="1000"/>
          </a:pPr>
          <a:r>
            <a:rPr lang="en-US" sz="1800" b="0" i="0" u="none" strike="noStrike" baseline="0">
              <a:solidFill>
                <a:srgbClr val="0D0F11"/>
              </a:solidFill>
              <a:latin typeface="Arial"/>
              <a:cs typeface="Arial"/>
            </a:rPr>
            <a:t>In the 'As Is' column:</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Enter the current volume of the product</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Enter the labor, material, and variable and fixed  costs required  to produce all units</a:t>
          </a:r>
        </a:p>
        <a:p>
          <a:pPr algn="l" rtl="0">
            <a:spcAft>
              <a:spcPts val="600"/>
            </a:spcAft>
            <a:defRPr sz="1000"/>
          </a:pPr>
          <a:r>
            <a:rPr lang="en-US" sz="1800" b="0" i="0" u="none" strike="noStrike" baseline="0">
              <a:solidFill>
                <a:srgbClr val="0D0F11"/>
              </a:solidFill>
              <a:latin typeface="Arial"/>
              <a:cs typeface="Arial"/>
            </a:rPr>
            <a:t>Test the impact of throughput and yield increases using the sliders in the 'Controls' box at left</a:t>
          </a:r>
        </a:p>
        <a:p>
          <a:pPr algn="l" rtl="0">
            <a:spcAft>
              <a:spcPts val="600"/>
            </a:spcAft>
            <a:defRPr sz="1000"/>
          </a:pPr>
          <a:r>
            <a:rPr lang="en-US" sz="1800" b="0" i="0" u="none" strike="noStrike" baseline="0">
              <a:solidFill>
                <a:srgbClr val="0D0F11"/>
              </a:solidFill>
              <a:latin typeface="Arial"/>
              <a:cs typeface="Arial"/>
            </a:rPr>
            <a:t>The 'Constrained columns assume demand does not increase, so all throughput savings will come from labor efficiency. The 'Unconstrained' columns assume demand for the additional product, increasing materials and overhead support costs and holding labor steady.</a:t>
          </a:r>
        </a:p>
        <a:p>
          <a:pPr algn="l" rtl="0">
            <a:spcAft>
              <a:spcPts val="600"/>
            </a:spcAft>
            <a:defRPr sz="1000"/>
          </a:pPr>
          <a:r>
            <a:rPr lang="en-US" sz="1800" b="0" i="0" u="none" strike="noStrike" baseline="0">
              <a:solidFill>
                <a:srgbClr val="0D0F11"/>
              </a:solidFill>
              <a:latin typeface="Arial"/>
              <a:cs typeface="Arial"/>
            </a:rPr>
            <a:t>'Constrained' yield improvements drive down material costs. In the 'Unconstrained' case, labor and variable costs are increased with the added volume.</a:t>
          </a:r>
        </a:p>
        <a:p>
          <a:pPr algn="l" rtl="0">
            <a:spcAft>
              <a:spcPts val="600"/>
            </a:spcAft>
            <a:defRPr sz="1000"/>
          </a:pPr>
          <a:r>
            <a:rPr lang="en-US" sz="1800" b="0" i="0" u="none" strike="noStrike" baseline="0">
              <a:solidFill>
                <a:srgbClr val="0D0F11"/>
              </a:solidFill>
              <a:latin typeface="Arial"/>
              <a:cs typeface="Arial"/>
            </a:rPr>
            <a:t>Normally,  improvements produce a higher return in an 'Unconstrained' than in a 'Constrained' environment.</a:t>
          </a: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4</xdr:col>
          <xdr:colOff>0</xdr:colOff>
          <xdr:row>16</xdr:row>
          <xdr:rowOff>165100</xdr:rowOff>
        </xdr:to>
        <xdr:sp macro="" textlink="">
          <xdr:nvSpPr>
            <xdr:cNvPr id="13313" name="Scroll Bar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4</xdr:col>
          <xdr:colOff>0</xdr:colOff>
          <xdr:row>19</xdr:row>
          <xdr:rowOff>165100</xdr:rowOff>
        </xdr:to>
        <xdr:sp macro="" textlink="">
          <xdr:nvSpPr>
            <xdr:cNvPr id="13314" name="Scroll Bar 2" hidden="1">
              <a:extLst>
                <a:ext uri="{63B3BB69-23CF-44E3-9099-C40C66FF867C}">
                  <a14:compatExt spid="_x0000_s13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0</xdr:colOff>
          <xdr:row>10</xdr:row>
          <xdr:rowOff>165100</xdr:rowOff>
        </xdr:to>
        <xdr:sp macro="" textlink="">
          <xdr:nvSpPr>
            <xdr:cNvPr id="13325" name="Scroll Bar 13" hidden="1">
              <a:extLst>
                <a:ext uri="{63B3BB69-23CF-44E3-9099-C40C66FF867C}">
                  <a14:compatExt spid="_x0000_s133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7</xdr:row>
          <xdr:rowOff>165100</xdr:rowOff>
        </xdr:to>
        <xdr:sp macro="" textlink="">
          <xdr:nvSpPr>
            <xdr:cNvPr id="13328" name="Scroll Bar 16" hidden="1">
              <a:extLst>
                <a:ext uri="{63B3BB69-23CF-44E3-9099-C40C66FF867C}">
                  <a14:compatExt spid="_x0000_s13328"/>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5</xdr:col>
      <xdr:colOff>830985</xdr:colOff>
      <xdr:row>0</xdr:row>
      <xdr:rowOff>707886</xdr:rowOff>
    </xdr:to>
    <xdr:sp macro="" textlink="">
      <xdr:nvSpPr>
        <xdr:cNvPr id="14" name="TextBox 13"/>
        <xdr:cNvSpPr txBox="1"/>
      </xdr:nvSpPr>
      <xdr:spPr>
        <a:xfrm>
          <a:off x="0" y="0"/>
          <a:ext cx="8891516"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Thruput Financial Impact Tool</a:t>
          </a:r>
        </a:p>
      </xdr:txBody>
    </xdr:sp>
    <xdr:clientData/>
  </xdr:twoCellAnchor>
  <xdr:twoCellAnchor>
    <xdr:from>
      <xdr:col>6</xdr:col>
      <xdr:colOff>398020</xdr:colOff>
      <xdr:row>0</xdr:row>
      <xdr:rowOff>111125</xdr:rowOff>
    </xdr:from>
    <xdr:to>
      <xdr:col>8</xdr:col>
      <xdr:colOff>404811</xdr:colOff>
      <xdr:row>0</xdr:row>
      <xdr:rowOff>738188</xdr:rowOff>
    </xdr:to>
    <xdr:grpSp>
      <xdr:nvGrpSpPr>
        <xdr:cNvPr id="15" name="Group 14"/>
        <xdr:cNvGrpSpPr/>
      </xdr:nvGrpSpPr>
      <xdr:grpSpPr>
        <a:xfrm>
          <a:off x="9422958" y="111125"/>
          <a:ext cx="1697478" cy="627063"/>
          <a:chOff x="11792861" y="0"/>
          <a:chExt cx="1630276" cy="627063"/>
        </a:xfrm>
      </xdr:grpSpPr>
      <xdr:grpSp>
        <xdr:nvGrpSpPr>
          <xdr:cNvPr id="16" name="Group 15"/>
          <xdr:cNvGrpSpPr/>
        </xdr:nvGrpSpPr>
        <xdr:grpSpPr>
          <a:xfrm>
            <a:off x="11792861" y="0"/>
            <a:ext cx="1630276" cy="627063"/>
            <a:chOff x="11795125" y="0"/>
            <a:chExt cx="1901988" cy="627063"/>
          </a:xfrm>
        </xdr:grpSpPr>
        <xdr:sp macro="" textlink="">
          <xdr:nvSpPr>
            <xdr:cNvPr id="18" name="Left-Right Arrow 17"/>
            <xdr:cNvSpPr/>
          </xdr:nvSpPr>
          <xdr:spPr>
            <a:xfrm>
              <a:off x="11859295" y="23813"/>
              <a:ext cx="1797796" cy="603250"/>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sp macro="" textlink="">
          <xdr:nvSpPr>
            <xdr:cNvPr id="19" name="Left-Right Arrow 18"/>
            <xdr:cNvSpPr/>
          </xdr:nvSpPr>
          <xdr:spPr>
            <a:xfrm>
              <a:off x="11795125" y="0"/>
              <a:ext cx="1901988" cy="60325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sp macro="" textlink="">
        <xdr:nvSpPr>
          <xdr:cNvPr id="17" name="TextBox 16">
            <a:hlinkClick xmlns:r="http://schemas.openxmlformats.org/officeDocument/2006/relationships" r:id="rId2"/>
          </xdr:cNvPr>
          <xdr:cNvSpPr txBox="1"/>
        </xdr:nvSpPr>
        <xdr:spPr>
          <a:xfrm>
            <a:off x="12032529" y="47625"/>
            <a:ext cx="1181774" cy="38698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Return</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4" Type="http://schemas.openxmlformats.org/officeDocument/2006/relationships/ctrlProp" Target="../ctrlProps/ctrlProp2.xml"/><Relationship Id="rId5" Type="http://schemas.openxmlformats.org/officeDocument/2006/relationships/ctrlProp" Target="../ctrlProps/ctrlProp3.xml"/><Relationship Id="rId6" Type="http://schemas.openxmlformats.org/officeDocument/2006/relationships/ctrlProp" Target="../ctrlProps/ctrlProp4.xml"/><Relationship Id="rId7" Type="http://schemas.openxmlformats.org/officeDocument/2006/relationships/comments" Target="../comments1.xml"/><Relationship Id="rId1" Type="http://schemas.openxmlformats.org/officeDocument/2006/relationships/drawing" Target="../drawings/drawing2.xml"/><Relationship Id="rId2"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A37"/>
  <sheetViews>
    <sheetView showRowColHeaders="0" tabSelected="1" zoomScale="80" zoomScaleNormal="80" zoomScalePageLayoutView="80" workbookViewId="0">
      <selection activeCell="D5" sqref="D5"/>
    </sheetView>
  </sheetViews>
  <sheetFormatPr baseColWidth="10" defaultColWidth="8.83203125" defaultRowHeight="12" x14ac:dyDescent="0"/>
  <cols>
    <col min="1" max="1" width="6" style="26" customWidth="1"/>
    <col min="2" max="2" width="76.83203125" style="26" customWidth="1"/>
    <col min="3" max="6" width="6" style="26" customWidth="1"/>
    <col min="7" max="7" width="3.6640625" style="26" customWidth="1"/>
    <col min="8" max="16384" width="8.83203125" style="26"/>
  </cols>
  <sheetData>
    <row r="1" ht="100" customHeight="1"/>
    <row r="2" ht="12.75" customHeight="1"/>
    <row r="3" ht="12.75" customHeight="1"/>
    <row r="4" ht="12.75" customHeight="1"/>
    <row r="5" ht="12.75" customHeight="1"/>
    <row r="6" ht="12.75" customHeight="1"/>
    <row r="7" ht="12.75" customHeight="1"/>
    <row r="8" ht="12.75" customHeight="1"/>
    <row r="9" ht="12.75" customHeight="1"/>
    <row r="10" ht="12.75" customHeight="1"/>
    <row r="12"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sheetData>
  <sheetProtection sheet="1" objects="1" scenarios="1" selectLockedCells="1" selectUnlockedCells="1"/>
  <pageMargins left="0.75" right="0.75" top="1" bottom="1" header="0.5" footer="0.5"/>
  <pageSetup orientation="landscape" horizontalDpi="300" verticalDpi="300"/>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enableFormatConditionsCalculation="0"/>
  <dimension ref="D1:Q51"/>
  <sheetViews>
    <sheetView showGridLines="0" showRowColHeaders="0" zoomScale="80" zoomScaleNormal="80" zoomScalePageLayoutView="80" workbookViewId="0">
      <selection activeCell="D5" sqref="D5"/>
    </sheetView>
  </sheetViews>
  <sheetFormatPr baseColWidth="10" defaultColWidth="8.83203125" defaultRowHeight="12" x14ac:dyDescent="0"/>
  <cols>
    <col min="1" max="1" width="5.6640625" style="6" customWidth="1"/>
    <col min="2" max="2" width="75.83203125" style="6" customWidth="1"/>
    <col min="3" max="3" width="5.6640625" style="6" customWidth="1"/>
    <col min="4" max="4" width="24.6640625" style="6" customWidth="1"/>
    <col min="5" max="5" width="8.83203125" style="6"/>
    <col min="6" max="6" width="14.5" style="6" customWidth="1"/>
    <col min="7" max="9" width="12.6640625" style="6" customWidth="1"/>
    <col min="10" max="10" width="3.83203125" style="6" customWidth="1"/>
    <col min="11" max="12" width="12.83203125" style="6" customWidth="1"/>
    <col min="13" max="13" width="3.6640625" style="6" customWidth="1"/>
    <col min="14" max="16" width="12.6640625" style="6" customWidth="1"/>
    <col min="17" max="16384" width="8.83203125" style="6"/>
  </cols>
  <sheetData>
    <row r="1" spans="4:17" ht="100" customHeight="1">
      <c r="E1" s="5"/>
      <c r="G1" s="5" t="s">
        <v>24</v>
      </c>
      <c r="L1" s="5"/>
    </row>
    <row r="2" spans="4:17" ht="15" customHeight="1"/>
    <row r="3" spans="4:17" ht="15" customHeight="1"/>
    <row r="4" spans="4:17" ht="15" customHeight="1">
      <c r="D4" s="7" t="s">
        <v>1</v>
      </c>
      <c r="F4" s="8"/>
      <c r="G4" s="8"/>
      <c r="H4" s="8"/>
      <c r="I4" s="8"/>
      <c r="J4" s="8"/>
      <c r="M4" s="8"/>
      <c r="N4" s="8"/>
      <c r="O4" s="8"/>
      <c r="P4" s="8"/>
      <c r="Q4" s="8"/>
    </row>
    <row r="5" spans="4:17" ht="15" customHeight="1">
      <c r="D5" s="2">
        <v>1</v>
      </c>
      <c r="F5" s="8"/>
      <c r="G5" s="8"/>
      <c r="H5" s="8"/>
      <c r="I5" s="8"/>
      <c r="J5" s="8"/>
      <c r="M5" s="8"/>
      <c r="N5" s="8"/>
      <c r="O5" s="8"/>
      <c r="P5" s="8"/>
      <c r="Q5" s="8"/>
    </row>
    <row r="6" spans="4:17" ht="15" customHeight="1">
      <c r="F6" s="8"/>
      <c r="G6" s="8"/>
      <c r="H6" s="8"/>
      <c r="I6" s="8"/>
      <c r="J6" s="8"/>
      <c r="M6" s="8"/>
      <c r="N6" s="8"/>
      <c r="O6" s="8"/>
      <c r="P6" s="8"/>
      <c r="Q6" s="8"/>
    </row>
    <row r="7" spans="4:17" ht="15" customHeight="1">
      <c r="D7" s="7" t="s">
        <v>0</v>
      </c>
      <c r="F7" s="8"/>
      <c r="G7" s="8"/>
      <c r="H7" s="8"/>
      <c r="I7" s="8"/>
      <c r="J7" s="8"/>
      <c r="M7" s="8"/>
      <c r="N7" s="8"/>
      <c r="O7" s="8"/>
      <c r="P7" s="8"/>
      <c r="Q7" s="8"/>
    </row>
    <row r="8" spans="4:17" ht="15" customHeight="1">
      <c r="D8" s="9">
        <v>10</v>
      </c>
      <c r="F8" s="8"/>
      <c r="G8" s="8"/>
      <c r="H8" s="8"/>
      <c r="I8" s="8"/>
      <c r="J8" s="8"/>
      <c r="M8" s="8"/>
      <c r="N8" s="8"/>
      <c r="P8" s="8"/>
      <c r="Q8" s="8"/>
    </row>
    <row r="9" spans="4:17" ht="15" customHeight="1">
      <c r="D9" s="3">
        <f>D8/100</f>
        <v>0.1</v>
      </c>
      <c r="F9" s="8"/>
      <c r="G9" s="8"/>
      <c r="H9" s="8"/>
      <c r="I9" s="8"/>
      <c r="J9" s="8"/>
      <c r="M9" s="8"/>
      <c r="N9" s="8"/>
      <c r="P9" s="8"/>
      <c r="Q9" s="8"/>
    </row>
    <row r="10" spans="4:17" ht="15" customHeight="1">
      <c r="D10" s="7" t="s">
        <v>23</v>
      </c>
      <c r="F10" s="8"/>
      <c r="G10" s="8"/>
      <c r="H10" s="8"/>
      <c r="I10" s="8"/>
      <c r="J10" s="8"/>
      <c r="M10" s="8"/>
      <c r="N10" s="8"/>
      <c r="P10" s="8"/>
      <c r="Q10" s="8"/>
    </row>
    <row r="11" spans="4:17" ht="15" customHeight="1">
      <c r="D11" s="9">
        <v>0</v>
      </c>
      <c r="F11" s="8"/>
      <c r="G11" s="8"/>
      <c r="H11" s="8"/>
      <c r="I11" s="8"/>
      <c r="J11" s="8"/>
      <c r="M11" s="8"/>
      <c r="N11" s="8"/>
      <c r="P11" s="8"/>
      <c r="Q11" s="8"/>
    </row>
    <row r="12" spans="4:17" ht="15" customHeight="1">
      <c r="D12" s="4">
        <f>D11/100</f>
        <v>0</v>
      </c>
      <c r="F12" s="8"/>
      <c r="G12" s="8"/>
      <c r="H12" s="8"/>
      <c r="I12" s="8"/>
      <c r="J12" s="8"/>
      <c r="M12" s="8"/>
      <c r="N12" s="8"/>
      <c r="O12" s="8"/>
      <c r="P12" s="8"/>
      <c r="Q12" s="8"/>
    </row>
    <row r="13" spans="4:17" ht="15" customHeight="1">
      <c r="F13" s="8"/>
      <c r="G13" s="8"/>
      <c r="H13" s="8"/>
      <c r="I13" s="8"/>
      <c r="J13" s="8"/>
      <c r="M13" s="8"/>
      <c r="N13" s="8"/>
      <c r="O13" s="8"/>
      <c r="P13" s="8"/>
      <c r="Q13" s="8"/>
    </row>
    <row r="14" spans="4:17" ht="15" customHeight="1">
      <c r="F14" s="8"/>
      <c r="G14" s="8"/>
      <c r="H14" s="8"/>
      <c r="I14" s="8"/>
      <c r="J14" s="8"/>
      <c r="M14" s="8"/>
      <c r="N14" s="8"/>
      <c r="O14" s="8"/>
      <c r="P14" s="8"/>
      <c r="Q14" s="8"/>
    </row>
    <row r="15" spans="4:17" ht="15" customHeight="1">
      <c r="F15" s="8"/>
      <c r="G15" s="8"/>
      <c r="H15" s="8"/>
      <c r="I15" s="8"/>
      <c r="J15" s="8"/>
      <c r="M15" s="8"/>
      <c r="N15" s="8"/>
      <c r="O15" s="8"/>
      <c r="P15" s="8"/>
      <c r="Q15" s="8"/>
    </row>
    <row r="16" spans="4:17" ht="15" customHeight="1">
      <c r="D16" s="7" t="s">
        <v>6</v>
      </c>
      <c r="F16" s="8"/>
      <c r="G16" s="8"/>
      <c r="H16" s="8"/>
      <c r="I16" s="8"/>
      <c r="J16" s="8"/>
      <c r="M16" s="8"/>
      <c r="N16" s="8"/>
      <c r="O16" s="8"/>
      <c r="P16" s="8"/>
      <c r="Q16" s="8"/>
    </row>
    <row r="17" spans="4:17" ht="15" customHeight="1">
      <c r="D17" s="11">
        <v>0</v>
      </c>
      <c r="M17" s="8"/>
      <c r="Q17" s="8"/>
    </row>
    <row r="18" spans="4:17" ht="15" customHeight="1">
      <c r="D18" s="10">
        <f>D17/100</f>
        <v>0</v>
      </c>
      <c r="M18" s="8"/>
      <c r="Q18" s="8"/>
    </row>
    <row r="19" spans="4:17" ht="15" customHeight="1">
      <c r="D19" s="7" t="s">
        <v>7</v>
      </c>
      <c r="F19" s="8"/>
      <c r="G19" s="8"/>
      <c r="H19" s="29" t="s">
        <v>18</v>
      </c>
      <c r="I19" s="29"/>
      <c r="J19" s="8"/>
      <c r="K19" s="29" t="s">
        <v>19</v>
      </c>
      <c r="L19" s="29"/>
      <c r="M19" s="8"/>
      <c r="Q19" s="8"/>
    </row>
    <row r="20" spans="4:17" ht="15" customHeight="1">
      <c r="D20" s="11">
        <v>20</v>
      </c>
      <c r="F20" s="8"/>
      <c r="G20" s="12" t="s">
        <v>11</v>
      </c>
      <c r="H20" s="12" t="s">
        <v>12</v>
      </c>
      <c r="I20" s="13" t="s">
        <v>4</v>
      </c>
      <c r="J20" s="8"/>
      <c r="K20" s="12" t="s">
        <v>12</v>
      </c>
      <c r="L20" s="13" t="s">
        <v>4</v>
      </c>
      <c r="M20" s="8"/>
      <c r="Q20" s="8"/>
    </row>
    <row r="21" spans="4:17" ht="15" customHeight="1">
      <c r="D21" s="10">
        <f>(D20*D9)/100</f>
        <v>0.02</v>
      </c>
      <c r="F21" s="7" t="s">
        <v>8</v>
      </c>
      <c r="G21" s="1">
        <v>155000</v>
      </c>
      <c r="H21" s="14">
        <f>G21</f>
        <v>155000</v>
      </c>
      <c r="I21" s="15">
        <f>H21-G21</f>
        <v>0</v>
      </c>
      <c r="J21" s="8"/>
      <c r="K21" s="14">
        <f>G21*UpLift</f>
        <v>158100</v>
      </c>
      <c r="L21" s="15">
        <f>K21-G21</f>
        <v>3100</v>
      </c>
      <c r="M21" s="8"/>
      <c r="Q21" s="8"/>
    </row>
    <row r="22" spans="4:17" ht="15" customHeight="1">
      <c r="J22" s="8"/>
      <c r="M22" s="8"/>
      <c r="Q22" s="8"/>
    </row>
    <row r="23" spans="4:17" ht="15" customHeight="1">
      <c r="F23" s="7" t="s">
        <v>14</v>
      </c>
      <c r="G23" s="16">
        <f>G21*Price</f>
        <v>155000</v>
      </c>
      <c r="H23" s="16">
        <f>G23</f>
        <v>155000</v>
      </c>
      <c r="I23" s="15">
        <f>H23-G23</f>
        <v>0</v>
      </c>
      <c r="J23" s="8"/>
      <c r="K23" s="16">
        <f>K21*Price</f>
        <v>158100</v>
      </c>
      <c r="L23" s="15">
        <f>K23-G23</f>
        <v>3100</v>
      </c>
      <c r="M23" s="8"/>
      <c r="Q23" s="8"/>
    </row>
    <row r="24" spans="4:17" ht="15" customHeight="1">
      <c r="J24" s="8"/>
      <c r="M24" s="8"/>
      <c r="Q24" s="8"/>
    </row>
    <row r="25" spans="4:17" ht="15" customHeight="1">
      <c r="D25" s="7" t="s">
        <v>13</v>
      </c>
      <c r="F25" s="7" t="s">
        <v>2</v>
      </c>
      <c r="G25" s="1">
        <v>16000</v>
      </c>
      <c r="H25" s="17">
        <f>G25*(1-D18)*(1-D21*D12)</f>
        <v>16000</v>
      </c>
      <c r="I25" s="17">
        <f>H25-G25</f>
        <v>0</v>
      </c>
      <c r="J25" s="8"/>
      <c r="K25" s="17">
        <f>G25*(1+D21*(1-D12))</f>
        <v>16320</v>
      </c>
      <c r="L25" s="17">
        <f>K25-G25</f>
        <v>320</v>
      </c>
      <c r="M25" s="8"/>
    </row>
    <row r="26" spans="4:17" ht="15" customHeight="1">
      <c r="D26" s="18">
        <f>D9+D21</f>
        <v>0.12000000000000001</v>
      </c>
      <c r="F26" s="7" t="s">
        <v>3</v>
      </c>
      <c r="G26" s="1">
        <v>36000</v>
      </c>
      <c r="H26" s="17">
        <f>G26*(1-D21)</f>
        <v>35280</v>
      </c>
      <c r="I26" s="17">
        <f>H26-G26</f>
        <v>-720</v>
      </c>
      <c r="J26" s="8"/>
      <c r="K26" s="17">
        <f>G26*(1+D18)</f>
        <v>36000</v>
      </c>
      <c r="L26" s="17">
        <f>K26-G26</f>
        <v>0</v>
      </c>
      <c r="M26" s="8"/>
      <c r="Q26" s="8"/>
    </row>
    <row r="27" spans="4:17" ht="15" customHeight="1">
      <c r="F27" s="7" t="s">
        <v>9</v>
      </c>
      <c r="G27" s="1">
        <v>8750</v>
      </c>
      <c r="H27" s="17">
        <f>G27*(1-D21*D12)</f>
        <v>8750</v>
      </c>
      <c r="I27" s="17">
        <f>H27-G27</f>
        <v>0</v>
      </c>
      <c r="K27" s="17">
        <f>G27*(1+D18)*(1+D21*(1-D12))</f>
        <v>8925</v>
      </c>
      <c r="L27" s="17">
        <f>K27-G27</f>
        <v>175</v>
      </c>
      <c r="M27" s="8"/>
      <c r="Q27" s="8"/>
    </row>
    <row r="28" spans="4:17" ht="15" customHeight="1">
      <c r="D28" s="7" t="s">
        <v>20</v>
      </c>
      <c r="F28" s="7" t="s">
        <v>10</v>
      </c>
      <c r="G28" s="1">
        <v>69000</v>
      </c>
      <c r="H28" s="17">
        <f>G28</f>
        <v>69000</v>
      </c>
      <c r="I28" s="17">
        <f>H28-G28</f>
        <v>0</v>
      </c>
      <c r="J28" s="8"/>
      <c r="K28" s="17">
        <f>G28</f>
        <v>69000</v>
      </c>
      <c r="L28" s="17">
        <f>K28-G28</f>
        <v>0</v>
      </c>
      <c r="M28" s="8"/>
    </row>
    <row r="29" spans="4:17" ht="15" customHeight="1">
      <c r="D29" s="19">
        <f>1+D18+D21</f>
        <v>1.02</v>
      </c>
      <c r="G29" s="8"/>
      <c r="H29" s="8"/>
      <c r="I29" s="8"/>
      <c r="J29" s="8"/>
      <c r="K29" s="8"/>
      <c r="L29" s="8"/>
      <c r="M29" s="8"/>
    </row>
    <row r="30" spans="4:17" ht="15" customHeight="1">
      <c r="F30" s="7" t="s">
        <v>15</v>
      </c>
      <c r="G30" s="17">
        <f>SUM(G25:G29)</f>
        <v>129750</v>
      </c>
      <c r="H30" s="17">
        <f>SUM(H25:H29)</f>
        <v>129030</v>
      </c>
      <c r="I30" s="17">
        <f>SUM(I25:I29)</f>
        <v>-720</v>
      </c>
      <c r="K30" s="17">
        <f>SUM(K25:K29)</f>
        <v>130245</v>
      </c>
      <c r="L30" s="17">
        <f>SUM(L25:L29)</f>
        <v>495</v>
      </c>
      <c r="M30" s="8"/>
    </row>
    <row r="31" spans="4:17" ht="15" customHeight="1">
      <c r="D31" s="20" t="s">
        <v>22</v>
      </c>
      <c r="F31" s="21" t="s">
        <v>16</v>
      </c>
      <c r="G31" s="22">
        <f>G30/G21</f>
        <v>0.83709677419354833</v>
      </c>
      <c r="H31" s="22">
        <f>H30/H21</f>
        <v>0.83245161290322578</v>
      </c>
      <c r="I31" s="22">
        <f>H31-G31</f>
        <v>-4.6451612903225525E-3</v>
      </c>
      <c r="K31" s="22">
        <f>K30/K21</f>
        <v>0.82381404174573059</v>
      </c>
      <c r="L31" s="22">
        <f>K31-G31</f>
        <v>-1.3282732447817747E-2</v>
      </c>
      <c r="M31" s="8"/>
    </row>
    <row r="32" spans="4:17" ht="15" customHeight="1">
      <c r="D32" s="23">
        <f>L21</f>
        <v>3100</v>
      </c>
      <c r="M32" s="8"/>
    </row>
    <row r="33" spans="4:14" ht="15" customHeight="1">
      <c r="M33" s="24"/>
    </row>
    <row r="34" spans="4:14" ht="15" customHeight="1">
      <c r="D34" s="7" t="s">
        <v>21</v>
      </c>
      <c r="F34" s="7" t="s">
        <v>17</v>
      </c>
      <c r="G34" s="17">
        <f>G23-G30</f>
        <v>25250</v>
      </c>
      <c r="H34" s="17">
        <f>H23-H30</f>
        <v>25970</v>
      </c>
      <c r="I34" s="17">
        <f>H34-G34</f>
        <v>720</v>
      </c>
      <c r="K34" s="17">
        <f>K23-K30</f>
        <v>27855</v>
      </c>
      <c r="L34" s="17">
        <f>K34-G34</f>
        <v>2605</v>
      </c>
      <c r="N34" s="8"/>
    </row>
    <row r="35" spans="4:14" ht="15" customHeight="1">
      <c r="D35" s="25">
        <f>G26/G21-K26/K21</f>
        <v>4.5540796963947083E-3</v>
      </c>
      <c r="F35" s="24" t="s">
        <v>5</v>
      </c>
      <c r="G35" s="22">
        <f>G34/G21</f>
        <v>0.16290322580645161</v>
      </c>
      <c r="H35" s="22">
        <f>H34/H21</f>
        <v>0.16754838709677419</v>
      </c>
      <c r="I35" s="22">
        <f>H35-G35</f>
        <v>4.6451612903225803E-3</v>
      </c>
      <c r="K35" s="22">
        <f>K34/K21</f>
        <v>0.17618595825426944</v>
      </c>
      <c r="L35" s="22">
        <f>K35-G35</f>
        <v>1.328273244781783E-2</v>
      </c>
    </row>
    <row r="36" spans="4:14" ht="15" customHeight="1"/>
    <row r="37" spans="4:14" ht="15" customHeight="1"/>
    <row r="38" spans="4:14" ht="15" customHeight="1">
      <c r="F38" s="27"/>
      <c r="G38" s="27" t="s">
        <v>11</v>
      </c>
      <c r="H38" s="27" t="s">
        <v>18</v>
      </c>
      <c r="I38" s="27" t="s">
        <v>19</v>
      </c>
      <c r="J38" s="27"/>
    </row>
    <row r="39" spans="4:14" ht="15" customHeight="1">
      <c r="F39" s="28" t="str">
        <f>F27</f>
        <v>Variable</v>
      </c>
      <c r="G39" s="28">
        <f>G27</f>
        <v>8750</v>
      </c>
      <c r="H39" s="28">
        <f>H27</f>
        <v>8750</v>
      </c>
      <c r="I39" s="28">
        <f>K27</f>
        <v>8925</v>
      </c>
      <c r="J39" s="27"/>
    </row>
    <row r="40" spans="4:14" ht="15" customHeight="1">
      <c r="F40" s="28" t="str">
        <f>F26</f>
        <v>Material</v>
      </c>
      <c r="G40" s="28">
        <f>G26</f>
        <v>36000</v>
      </c>
      <c r="H40" s="28">
        <f>H26</f>
        <v>35280</v>
      </c>
      <c r="I40" s="28">
        <f>K26</f>
        <v>36000</v>
      </c>
      <c r="J40" s="27"/>
    </row>
    <row r="41" spans="4:14" ht="15" customHeight="1">
      <c r="F41" s="28" t="str">
        <f>F25</f>
        <v>Labor</v>
      </c>
      <c r="G41" s="28">
        <f>G25</f>
        <v>16000</v>
      </c>
      <c r="H41" s="28">
        <f>H25</f>
        <v>16000</v>
      </c>
      <c r="I41" s="28">
        <f>K25</f>
        <v>16320</v>
      </c>
      <c r="J41" s="27"/>
    </row>
    <row r="42" spans="4:14" ht="15" customHeight="1">
      <c r="F42" s="28" t="str">
        <f>F34</f>
        <v>Contribution</v>
      </c>
      <c r="G42" s="28">
        <f>G34</f>
        <v>25250</v>
      </c>
      <c r="H42" s="28">
        <f>H34</f>
        <v>25970</v>
      </c>
      <c r="I42" s="28">
        <f>K34</f>
        <v>27855</v>
      </c>
      <c r="J42" s="27"/>
    </row>
    <row r="43" spans="4:14" ht="15" customHeight="1">
      <c r="F43" s="27"/>
      <c r="G43" s="27"/>
      <c r="H43" s="27"/>
      <c r="I43" s="27"/>
      <c r="J43" s="27"/>
    </row>
    <row r="44" spans="4:14" ht="15" customHeight="1"/>
    <row r="45" spans="4:14" ht="15" customHeight="1"/>
    <row r="46" spans="4:14" ht="15" customHeight="1"/>
    <row r="47" spans="4:14" ht="15" customHeight="1"/>
    <row r="48" spans="4:14" ht="15" customHeight="1"/>
    <row r="49" ht="15" customHeight="1"/>
    <row r="50" ht="15" customHeight="1"/>
    <row r="51" ht="15" customHeight="1"/>
  </sheetData>
  <sheetProtection sheet="1" objects="1" scenarios="1" selectLockedCells="1"/>
  <mergeCells count="2">
    <mergeCell ref="K19:L19"/>
    <mergeCell ref="H19:I19"/>
  </mergeCells>
  <phoneticPr fontId="4" type="noConversion"/>
  <pageMargins left="0.75" right="0.75" top="1" bottom="1" header="0.5" footer="0.5"/>
  <pageSetup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3313" r:id="rId3" name="Scroll Bar 1">
              <controlPr defaultSize="0" autoPict="0">
                <anchor moveWithCells="1">
                  <from>
                    <xdr:col>3</xdr:col>
                    <xdr:colOff>0</xdr:colOff>
                    <xdr:row>16</xdr:row>
                    <xdr:rowOff>0</xdr:rowOff>
                  </from>
                  <to>
                    <xdr:col>4</xdr:col>
                    <xdr:colOff>0</xdr:colOff>
                    <xdr:row>16</xdr:row>
                    <xdr:rowOff>165100</xdr:rowOff>
                  </to>
                </anchor>
              </controlPr>
            </control>
          </mc:Choice>
          <mc:Fallback/>
        </mc:AlternateContent>
        <mc:AlternateContent xmlns:mc="http://schemas.openxmlformats.org/markup-compatibility/2006">
          <mc:Choice Requires="x14">
            <control shapeId="13314" r:id="rId4" name="Scroll Bar 2">
              <controlPr defaultSize="0" autoPict="0">
                <anchor moveWithCells="1">
                  <from>
                    <xdr:col>3</xdr:col>
                    <xdr:colOff>0</xdr:colOff>
                    <xdr:row>19</xdr:row>
                    <xdr:rowOff>0</xdr:rowOff>
                  </from>
                  <to>
                    <xdr:col>4</xdr:col>
                    <xdr:colOff>0</xdr:colOff>
                    <xdr:row>19</xdr:row>
                    <xdr:rowOff>165100</xdr:rowOff>
                  </to>
                </anchor>
              </controlPr>
            </control>
          </mc:Choice>
          <mc:Fallback/>
        </mc:AlternateContent>
        <mc:AlternateContent xmlns:mc="http://schemas.openxmlformats.org/markup-compatibility/2006">
          <mc:Choice Requires="x14">
            <control shapeId="13325" r:id="rId5" name="Scroll Bar 13">
              <controlPr defaultSize="0" autoPict="0">
                <anchor moveWithCells="1">
                  <from>
                    <xdr:col>3</xdr:col>
                    <xdr:colOff>0</xdr:colOff>
                    <xdr:row>10</xdr:row>
                    <xdr:rowOff>0</xdr:rowOff>
                  </from>
                  <to>
                    <xdr:col>4</xdr:col>
                    <xdr:colOff>0</xdr:colOff>
                    <xdr:row>10</xdr:row>
                    <xdr:rowOff>165100</xdr:rowOff>
                  </to>
                </anchor>
              </controlPr>
            </control>
          </mc:Choice>
          <mc:Fallback/>
        </mc:AlternateContent>
        <mc:AlternateContent xmlns:mc="http://schemas.openxmlformats.org/markup-compatibility/2006">
          <mc:Choice Requires="x14">
            <control shapeId="13328" r:id="rId6" name="Scroll Bar 16">
              <controlPr defaultSize="0" autoPict="0">
                <anchor moveWithCells="1">
                  <from>
                    <xdr:col>3</xdr:col>
                    <xdr:colOff>0</xdr:colOff>
                    <xdr:row>7</xdr:row>
                    <xdr:rowOff>0</xdr:rowOff>
                  </from>
                  <to>
                    <xdr:col>4</xdr:col>
                    <xdr:colOff>0</xdr:colOff>
                    <xdr:row>7</xdr:row>
                    <xdr:rowOff>165100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Home</vt:lpstr>
      <vt:lpstr>Thruput</vt:lpstr>
    </vt:vector>
  </TitlesOfParts>
  <Company>Connaughton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dc:creator>
  <cp:lastModifiedBy>David Connaughton</cp:lastModifiedBy>
  <dcterms:created xsi:type="dcterms:W3CDTF">2002-04-01T18:43:24Z</dcterms:created>
  <dcterms:modified xsi:type="dcterms:W3CDTF">2018-05-18T17:18:51Z</dcterms:modified>
</cp:coreProperties>
</file>