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140" yWindow="1680" windowWidth="25600" windowHeight="18380" tabRatio="500"/>
  </bookViews>
  <sheets>
    <sheet name="Home" sheetId="1" r:id="rId1"/>
    <sheet name="Debt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2" l="1"/>
  <c r="E27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J19" i="2"/>
  <c r="G19" i="2"/>
  <c r="G25" i="2"/>
  <c r="I25" i="2"/>
  <c r="J25" i="2"/>
  <c r="J27" i="2"/>
  <c r="I19" i="2"/>
  <c r="I27" i="2"/>
  <c r="H2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L19" i="2"/>
</calcChain>
</file>

<file path=xl/sharedStrings.xml><?xml version="1.0" encoding="utf-8"?>
<sst xmlns="http://schemas.openxmlformats.org/spreadsheetml/2006/main" count="81" uniqueCount="77">
  <si>
    <t>Loan</t>
  </si>
  <si>
    <t>Interest</t>
  </si>
  <si>
    <t>Annual</t>
  </si>
  <si>
    <t>Monthly</t>
  </si>
  <si>
    <t>Last Year</t>
  </si>
  <si>
    <t>INSTRUCTIONS</t>
  </si>
  <si>
    <t>Balance</t>
  </si>
  <si>
    <t>Rate</t>
  </si>
  <si>
    <t>Difference</t>
  </si>
  <si>
    <t>Trend vs Last Year's Balance</t>
  </si>
  <si>
    <t>Enter your debt from one year ago. If it is growing, the total</t>
  </si>
  <si>
    <t>difference cell will be red. Put the brakes on your spending!</t>
  </si>
  <si>
    <t>What if?</t>
  </si>
  <si>
    <t>Use the slider to test the impact of different interest rates.</t>
  </si>
  <si>
    <t>o  The total debt will not change.</t>
  </si>
  <si>
    <t>o  The annual and monthly payments will change.</t>
  </si>
  <si>
    <t xml:space="preserve">o  The difference - hopefully an imorovement - is calculated </t>
  </si>
  <si>
    <t xml:space="preserve">    and shown in dark green.</t>
  </si>
  <si>
    <t>That difference would be available to help you with living</t>
  </si>
  <si>
    <t>expenses.</t>
  </si>
  <si>
    <t>TOTAL</t>
  </si>
  <si>
    <t>AVERAGE RATE</t>
  </si>
  <si>
    <t>This quick analysis focuses on the kind of debt that gets</t>
  </si>
  <si>
    <t>WHAT IF?</t>
  </si>
  <si>
    <t>people in trouble - debt with interest so high that it costs</t>
  </si>
  <si>
    <t>a significant part of their income.</t>
  </si>
  <si>
    <t>NEW TOTAL</t>
  </si>
  <si>
    <t>Credit card companies set their rates high because they</t>
  </si>
  <si>
    <t>expect a number of people to default on their loans - and</t>
  </si>
  <si>
    <t>What should YOU do?</t>
  </si>
  <si>
    <t>Make sure you have a reliable source of income that covers</t>
  </si>
  <si>
    <t>all of your essential needs - food, shelter, transportation,</t>
  </si>
  <si>
    <t>and so on, plus some left over to pay off debt.</t>
  </si>
  <si>
    <t>Find a lender who believes you are a good credit risk and</t>
  </si>
  <si>
    <t>will lend you money at a decent rate, say typical mortgage</t>
  </si>
  <si>
    <t>Borrow enough to pay off ALL of your high-interest loans.</t>
  </si>
  <si>
    <t>Pay it back faithfully, and don't let it grow.</t>
  </si>
  <si>
    <t>If you use a credit card, pay it back each month. Any interest</t>
  </si>
  <si>
    <t>paid to someone else is YOUR wealth dissipating!</t>
  </si>
  <si>
    <t>Does it seem hopeless?</t>
  </si>
  <si>
    <t>It’s not.</t>
  </si>
  <si>
    <t>If you have buried yourself in debt, you can dig yourself out. Here’s how.</t>
  </si>
  <si>
    <t>monthly and annually.</t>
  </si>
  <si>
    <t xml:space="preserve">If you are paying more than current mortgage rates </t>
  </si>
  <si>
    <t>entrepreneurs, and business students.</t>
  </si>
  <si>
    <t xml:space="preserve">ROI-Team offers publications and tools for families, </t>
  </si>
  <si>
    <t>No warranty is expressed or implied about the suitability</t>
  </si>
  <si>
    <t>of these tools to your situation, and we recommend</t>
  </si>
  <si>
    <t>professional legal and accounting advice if your</t>
  </si>
  <si>
    <t>situation is complex or uncertain.</t>
  </si>
  <si>
    <t>Check them out on our web site:</t>
  </si>
  <si>
    <t>Copyright © 2007 - 2018 by ROI-Team, Inc.</t>
  </si>
  <si>
    <t>All rights reserved.</t>
  </si>
  <si>
    <t>Use our debt calculator to estimate what you might</t>
  </si>
  <si>
    <t>save by consolidating your high-interest debt.</t>
  </si>
  <si>
    <t>Annually</t>
  </si>
  <si>
    <t>plus 2-3%, you need to get a lower rate.</t>
  </si>
  <si>
    <t xml:space="preserve">If you are paying over 15% on average, it may be very </t>
  </si>
  <si>
    <t>make money with high interest rates even with the defaults.</t>
  </si>
  <si>
    <t>rates plus 2%. In 2018 that would be about 6% - 7%.</t>
  </si>
  <si>
    <t>List what you owe – car loan, student and personal loans,</t>
  </si>
  <si>
    <t>every credit card, and anything else. If you have a mortgage</t>
  </si>
  <si>
    <t>don't include it here (but make sure it's at the lowest rate).</t>
  </si>
  <si>
    <t>Loan Balances Outstanding (Excluding Mortgage)</t>
  </si>
  <si>
    <t>Monthly Interest Rates</t>
  </si>
  <si>
    <t xml:space="preserve">Erase These Entries and Write in  Your Own Outstanding Loans </t>
  </si>
  <si>
    <t>1947 Studebaker</t>
  </si>
  <si>
    <t>Mary Washington</t>
  </si>
  <si>
    <t>USAA Visa</t>
  </si>
  <si>
    <t>Barclays Visa</t>
  </si>
  <si>
    <t>Aadvantage Visa</t>
  </si>
  <si>
    <t>Enters the interest rate on each loan.</t>
  </si>
  <si>
    <t>Evaluate what you owe and how much interrest you pay</t>
  </si>
  <si>
    <t>You absolutely need to get a lower rate!</t>
  </si>
  <si>
    <t>difficult to reduce your borrowing and get ahead unless</t>
  </si>
  <si>
    <t>you are making really big bucks. If not -</t>
  </si>
  <si>
    <t>they market to these high-risk customers because they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</si>
</sst>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3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Arial"/>
    </font>
    <font>
      <b/>
      <i/>
      <sz val="18"/>
      <color theme="1"/>
      <name val="Arial"/>
    </font>
    <font>
      <sz val="12"/>
      <color theme="1"/>
      <name val="Arial"/>
    </font>
    <font>
      <sz val="18"/>
      <color theme="1"/>
      <name val="Arial"/>
    </font>
    <font>
      <b/>
      <sz val="18"/>
      <color theme="1"/>
      <name val="Arial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6"/>
      <color rgb="FF008000"/>
      <name val="Arial"/>
    </font>
    <font>
      <b/>
      <sz val="18"/>
      <color rgb="FF008000"/>
      <name val="Arial"/>
    </font>
    <font>
      <b/>
      <i/>
      <sz val="16"/>
      <color theme="1"/>
      <name val="Arial"/>
    </font>
    <font>
      <b/>
      <i/>
      <u/>
      <sz val="1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4" fontId="4" fillId="0" borderId="7" xfId="1" applyNumberFormat="1" applyFont="1" applyFill="1" applyBorder="1" applyAlignment="1" applyProtection="1">
      <alignment horizontal="center"/>
      <protection locked="0"/>
    </xf>
    <xf numFmtId="165" fontId="4" fillId="0" borderId="7" xfId="2" applyNumberFormat="1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horizontal="right"/>
    </xf>
    <xf numFmtId="164" fontId="5" fillId="2" borderId="7" xfId="1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5" fillId="2" borderId="0" xfId="0" applyFont="1" applyFill="1"/>
    <xf numFmtId="164" fontId="6" fillId="2" borderId="7" xfId="1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wrapText="1"/>
    </xf>
    <xf numFmtId="0" fontId="2" fillId="2" borderId="0" xfId="0" applyFont="1" applyFill="1" applyAlignment="1">
      <alignment horizontal="right"/>
    </xf>
    <xf numFmtId="165" fontId="4" fillId="2" borderId="7" xfId="2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165" fontId="4" fillId="2" borderId="0" xfId="2" applyNumberFormat="1" applyFont="1" applyFill="1" applyAlignment="1">
      <alignment horizontal="center"/>
    </xf>
    <xf numFmtId="0" fontId="2" fillId="0" borderId="5" xfId="0" applyFont="1" applyFill="1" applyBorder="1" applyAlignment="1">
      <alignment wrapText="1"/>
    </xf>
    <xf numFmtId="0" fontId="4" fillId="3" borderId="0" xfId="0" applyFont="1" applyFill="1"/>
    <xf numFmtId="0" fontId="4" fillId="0" borderId="1" xfId="0" applyFont="1" applyFill="1" applyBorder="1"/>
    <xf numFmtId="0" fontId="4" fillId="0" borderId="10" xfId="0" applyFont="1" applyFill="1" applyBorder="1"/>
    <xf numFmtId="0" fontId="4" fillId="0" borderId="2" xfId="0" applyFont="1" applyFill="1" applyBorder="1"/>
    <xf numFmtId="0" fontId="4" fillId="0" borderId="4" xfId="0" applyFont="1" applyFill="1" applyBorder="1"/>
    <xf numFmtId="0" fontId="5" fillId="0" borderId="0" xfId="0" applyFont="1" applyFill="1" applyBorder="1" applyAlignment="1">
      <alignment vertical="center" wrapText="1"/>
    </xf>
    <xf numFmtId="0" fontId="4" fillId="0" borderId="5" xfId="0" applyFont="1" applyFill="1" applyBorder="1"/>
    <xf numFmtId="0" fontId="4" fillId="0" borderId="0" xfId="0" applyFont="1" applyFill="1" applyBorder="1"/>
    <xf numFmtId="0" fontId="4" fillId="0" borderId="8" xfId="0" applyFont="1" applyFill="1" applyBorder="1"/>
    <xf numFmtId="0" fontId="5" fillId="0" borderId="11" xfId="0" applyFont="1" applyFill="1" applyBorder="1" applyAlignment="1">
      <alignment vertical="center" wrapText="1"/>
    </xf>
    <xf numFmtId="0" fontId="4" fillId="0" borderId="9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4" fillId="0" borderId="11" xfId="0" applyFont="1" applyFill="1" applyBorder="1"/>
    <xf numFmtId="164" fontId="9" fillId="4" borderId="7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Scroll" dx="16" fmlaLink="G23" horiz="1" max="500" page="10" val="3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roi-team.us" TargetMode="External"/><Relationship Id="rId2" Type="http://schemas.openxmlformats.org/officeDocument/2006/relationships/image" Target="../media/image1.jpg"/><Relationship Id="rId3" Type="http://schemas.openxmlformats.org/officeDocument/2006/relationships/hyperlink" Target="#Debt!F4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ome!B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1889125</xdr:colOff>
      <xdr:row>0</xdr:row>
      <xdr:rowOff>79375</xdr:rowOff>
    </xdr:from>
    <xdr:to>
      <xdr:col>9</xdr:col>
      <xdr:colOff>238125</xdr:colOff>
      <xdr:row>0</xdr:row>
      <xdr:rowOff>650875</xdr:rowOff>
    </xdr:to>
    <xdr:sp macro="" textlink="">
      <xdr:nvSpPr>
        <xdr:cNvPr id="2" name="Rounded Rectangle 1"/>
        <xdr:cNvSpPr/>
      </xdr:nvSpPr>
      <xdr:spPr>
        <a:xfrm>
          <a:off x="9858375" y="79375"/>
          <a:ext cx="5778500" cy="571500"/>
        </a:xfrm>
        <a:prstGeom prst="roundRect">
          <a:avLst/>
        </a:prstGeom>
        <a:solidFill>
          <a:srgbClr val="FFFF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2400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1889125</xdr:colOff>
      <xdr:row>0</xdr:row>
      <xdr:rowOff>79375</xdr:rowOff>
    </xdr:from>
    <xdr:to>
      <xdr:col>9</xdr:col>
      <xdr:colOff>238125</xdr:colOff>
      <xdr:row>0</xdr:row>
      <xdr:rowOff>650875</xdr:rowOff>
    </xdr:to>
    <xdr:sp macro="" textlink="">
      <xdr:nvSpPr>
        <xdr:cNvPr id="3" name="Rounded Rectangle 2"/>
        <xdr:cNvSpPr/>
      </xdr:nvSpPr>
      <xdr:spPr>
        <a:xfrm>
          <a:off x="9858375" y="79375"/>
          <a:ext cx="5778500" cy="571500"/>
        </a:xfrm>
        <a:prstGeom prst="roundRect">
          <a:avLst/>
        </a:prstGeom>
        <a:noFill/>
        <a:ln w="38100" cmpd="sng">
          <a:solidFill>
            <a:srgbClr val="0000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2400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3019150</xdr:colOff>
      <xdr:row>0</xdr:row>
      <xdr:rowOff>707886</xdr:rowOff>
    </xdr:to>
    <xdr:sp macro="" textlink="">
      <xdr:nvSpPr>
        <xdr:cNvPr id="4" name="TextBox 3"/>
        <xdr:cNvSpPr txBox="1"/>
      </xdr:nvSpPr>
      <xdr:spPr>
        <a:xfrm>
          <a:off x="0" y="0"/>
          <a:ext cx="10988400" cy="707886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4000" b="1" cap="none" spc="0" baseline="0">
              <a:ln w="19050" cmpd="sng">
                <a:solidFill>
                  <a:schemeClr val="tx1"/>
                </a:solidFill>
                <a:prstDash val="solid"/>
                <a:miter lim="800000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Arial"/>
              <a:cs typeface="Arial"/>
            </a:rPr>
            <a:t>Get Out of Debt !   Stay Out of Debt !</a:t>
          </a:r>
          <a:endParaRPr lang="en-US" sz="4000" b="1" cap="none" spc="0">
            <a:ln w="19050" cmpd="sng">
              <a:solidFill>
                <a:schemeClr val="tx1"/>
              </a:solidFill>
              <a:prstDash val="solid"/>
              <a:miter lim="800000"/>
            </a:ln>
            <a:solidFill>
              <a:schemeClr val="tx2">
                <a:lumMod val="60000"/>
                <a:lumOff val="40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1571625</xdr:colOff>
      <xdr:row>5</xdr:row>
      <xdr:rowOff>142875</xdr:rowOff>
    </xdr:from>
    <xdr:to>
      <xdr:col>6</xdr:col>
      <xdr:colOff>4562741</xdr:colOff>
      <xdr:row>10</xdr:row>
      <xdr:rowOff>230852</xdr:rowOff>
    </xdr:to>
    <xdr:pic>
      <xdr:nvPicPr>
        <xdr:cNvPr id="7" name="Picture 6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BBCFED"/>
            </a:clrFrom>
            <a:clrTo>
              <a:srgbClr val="BBCFE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869"/>
        <a:stretch/>
      </xdr:blipFill>
      <xdr:spPr>
        <a:xfrm>
          <a:off x="9540875" y="2682875"/>
          <a:ext cx="2991116" cy="1278602"/>
        </a:xfrm>
        <a:prstGeom prst="rect">
          <a:avLst/>
        </a:prstGeom>
      </xdr:spPr>
    </xdr:pic>
    <xdr:clientData/>
  </xdr:twoCellAnchor>
  <xdr:twoCellAnchor>
    <xdr:from>
      <xdr:col>6</xdr:col>
      <xdr:colOff>1914525</xdr:colOff>
      <xdr:row>0</xdr:row>
      <xdr:rowOff>104775</xdr:rowOff>
    </xdr:from>
    <xdr:to>
      <xdr:col>9</xdr:col>
      <xdr:colOff>263525</xdr:colOff>
      <xdr:row>0</xdr:row>
      <xdr:rowOff>676275</xdr:rowOff>
    </xdr:to>
    <xdr:sp macro="" textlink="">
      <xdr:nvSpPr>
        <xdr:cNvPr id="9" name="Rounded Rectangle 8">
          <a:hlinkClick xmlns:r="http://schemas.openxmlformats.org/officeDocument/2006/relationships" r:id="rId3"/>
        </xdr:cNvPr>
        <xdr:cNvSpPr/>
      </xdr:nvSpPr>
      <xdr:spPr>
        <a:xfrm>
          <a:off x="9883775" y="104775"/>
          <a:ext cx="5778500" cy="571500"/>
        </a:xfrm>
        <a:prstGeom prst="round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400">
              <a:solidFill>
                <a:schemeClr val="tx1"/>
              </a:solidFill>
              <a:latin typeface="Arial"/>
              <a:cs typeface="Arial"/>
            </a:rPr>
            <a:t>Go To The Consolidation Estimator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22</xdr:row>
          <xdr:rowOff>0</xdr:rowOff>
        </xdr:from>
        <xdr:to>
          <xdr:col>7</xdr:col>
          <xdr:colOff>0</xdr:colOff>
          <xdr:row>22</xdr:row>
          <xdr:rowOff>215900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6</xdr:col>
      <xdr:colOff>844275</xdr:colOff>
      <xdr:row>0</xdr:row>
      <xdr:rowOff>707886</xdr:rowOff>
    </xdr:to>
    <xdr:sp macro="" textlink="">
      <xdr:nvSpPr>
        <xdr:cNvPr id="3" name="TextBox 2"/>
        <xdr:cNvSpPr txBox="1"/>
      </xdr:nvSpPr>
      <xdr:spPr>
        <a:xfrm>
          <a:off x="0" y="0"/>
          <a:ext cx="10991575" cy="707886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4000" b="1" cap="none" spc="0" baseline="0">
              <a:ln w="19050" cmpd="sng">
                <a:solidFill>
                  <a:schemeClr val="tx1"/>
                </a:solidFill>
                <a:prstDash val="solid"/>
                <a:miter lim="800000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Arial"/>
              <a:cs typeface="Arial"/>
            </a:rPr>
            <a:t>Get Out of Debt !   Stay Out of Debt !</a:t>
          </a:r>
          <a:endParaRPr lang="en-US" sz="4000" b="1" cap="none" spc="0">
            <a:ln w="19050" cmpd="sng">
              <a:solidFill>
                <a:schemeClr val="tx1"/>
              </a:solidFill>
              <a:prstDash val="solid"/>
              <a:miter lim="800000"/>
            </a:ln>
            <a:solidFill>
              <a:schemeClr val="tx2">
                <a:lumMod val="60000"/>
                <a:lumOff val="40000"/>
              </a:schemeClr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2444750</xdr:colOff>
      <xdr:row>0</xdr:row>
      <xdr:rowOff>79375</xdr:rowOff>
    </xdr:from>
    <xdr:to>
      <xdr:col>8</xdr:col>
      <xdr:colOff>190500</xdr:colOff>
      <xdr:row>0</xdr:row>
      <xdr:rowOff>650875</xdr:rowOff>
    </xdr:to>
    <xdr:grpSp>
      <xdr:nvGrpSpPr>
        <xdr:cNvPr id="7" name="Group 6"/>
        <xdr:cNvGrpSpPr/>
      </xdr:nvGrpSpPr>
      <xdr:grpSpPr>
        <a:xfrm>
          <a:off x="9858375" y="79375"/>
          <a:ext cx="2730500" cy="571500"/>
          <a:chOff x="857250" y="6080125"/>
          <a:chExt cx="5778500" cy="571500"/>
        </a:xfrm>
      </xdr:grpSpPr>
      <xdr:sp macro="" textlink="">
        <xdr:nvSpPr>
          <xdr:cNvPr id="8" name="Rounded Rectangle 7">
            <a:hlinkClick xmlns:r="http://schemas.openxmlformats.org/officeDocument/2006/relationships" r:id="rId1"/>
          </xdr:cNvPr>
          <xdr:cNvSpPr/>
        </xdr:nvSpPr>
        <xdr:spPr>
          <a:xfrm>
            <a:off x="857250" y="6080125"/>
            <a:ext cx="5778500" cy="571500"/>
          </a:xfrm>
          <a:prstGeom prst="roundRect">
            <a:avLst/>
          </a:prstGeom>
          <a:solidFill>
            <a:srgbClr val="FFFFFF"/>
          </a:solidFill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2400">
                <a:solidFill>
                  <a:schemeClr val="tx1"/>
                </a:solidFill>
                <a:latin typeface="Arial"/>
                <a:cs typeface="Arial"/>
              </a:rPr>
              <a:t>Home Page</a:t>
            </a:r>
          </a:p>
        </xdr:txBody>
      </xdr:sp>
      <xdr:sp macro="" textlink="">
        <xdr:nvSpPr>
          <xdr:cNvPr id="9" name="Rounded Rectangle 8"/>
          <xdr:cNvSpPr/>
        </xdr:nvSpPr>
        <xdr:spPr>
          <a:xfrm>
            <a:off x="857250" y="6080125"/>
            <a:ext cx="5778500" cy="571500"/>
          </a:xfrm>
          <a:prstGeom prst="roundRect">
            <a:avLst/>
          </a:prstGeom>
          <a:noFill/>
          <a:ln w="38100" cmpd="sng">
            <a:solidFill>
              <a:srgbClr val="0000FF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endParaRPr lang="en-US" sz="2400">
              <a:solidFill>
                <a:schemeClr val="tx1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showRowColHeaders="0" tabSelected="1" zoomScale="80" zoomScaleNormal="80" zoomScalePageLayoutView="80" workbookViewId="0">
      <selection activeCell="B4" sqref="B4"/>
    </sheetView>
  </sheetViews>
  <sheetFormatPr baseColWidth="10" defaultRowHeight="15" x14ac:dyDescent="0"/>
  <cols>
    <col min="1" max="2" width="5.6640625" style="28" customWidth="1"/>
    <col min="3" max="3" width="75.83203125" style="28" customWidth="1"/>
    <col min="4" max="6" width="5.83203125" style="28" customWidth="1"/>
    <col min="7" max="7" width="75.83203125" style="28" customWidth="1"/>
    <col min="8" max="16384" width="10.83203125" style="28"/>
  </cols>
  <sheetData>
    <row r="1" spans="2:8" ht="100" customHeight="1"/>
    <row r="2" spans="2:8">
      <c r="B2" s="29"/>
      <c r="C2" s="30"/>
      <c r="D2" s="31"/>
      <c r="F2" s="29"/>
      <c r="G2" s="30"/>
      <c r="H2" s="31"/>
    </row>
    <row r="3" spans="2:8" ht="21">
      <c r="B3" s="32"/>
      <c r="C3" s="46" t="s">
        <v>39</v>
      </c>
      <c r="D3" s="34"/>
      <c r="F3" s="32"/>
      <c r="G3" s="39" t="s">
        <v>45</v>
      </c>
      <c r="H3" s="34"/>
    </row>
    <row r="4" spans="2:8" ht="21">
      <c r="B4" s="32"/>
      <c r="C4" s="33" t="s">
        <v>40</v>
      </c>
      <c r="D4" s="34"/>
      <c r="F4" s="32"/>
      <c r="G4" s="39" t="s">
        <v>44</v>
      </c>
      <c r="H4" s="34"/>
    </row>
    <row r="5" spans="2:8" ht="42">
      <c r="B5" s="32"/>
      <c r="C5" s="33" t="s">
        <v>41</v>
      </c>
      <c r="D5" s="34"/>
      <c r="F5" s="32"/>
      <c r="G5" s="39" t="s">
        <v>50</v>
      </c>
      <c r="H5" s="34"/>
    </row>
    <row r="6" spans="2:8">
      <c r="B6" s="32"/>
      <c r="C6" s="35"/>
      <c r="D6" s="34"/>
      <c r="F6" s="32"/>
      <c r="G6" s="35"/>
      <c r="H6" s="34"/>
    </row>
    <row r="7" spans="2:8" ht="21">
      <c r="B7" s="32"/>
      <c r="C7" s="33" t="s">
        <v>72</v>
      </c>
      <c r="D7" s="34"/>
      <c r="F7" s="32"/>
      <c r="G7" s="35"/>
      <c r="H7" s="34"/>
    </row>
    <row r="8" spans="2:8" ht="21">
      <c r="B8" s="32"/>
      <c r="C8" s="33" t="s">
        <v>42</v>
      </c>
      <c r="D8" s="34"/>
      <c r="F8" s="32"/>
      <c r="G8" s="35"/>
      <c r="H8" s="34"/>
    </row>
    <row r="9" spans="2:8">
      <c r="B9" s="32"/>
      <c r="C9" s="35"/>
      <c r="D9" s="34"/>
      <c r="F9" s="32"/>
      <c r="G9" s="35"/>
      <c r="H9" s="34"/>
    </row>
    <row r="10" spans="2:8" ht="21">
      <c r="B10" s="32"/>
      <c r="C10" s="33" t="s">
        <v>43</v>
      </c>
      <c r="D10" s="34"/>
      <c r="F10" s="32"/>
      <c r="G10" s="35"/>
      <c r="H10" s="34"/>
    </row>
    <row r="11" spans="2:8" ht="21">
      <c r="B11" s="32"/>
      <c r="C11" s="33" t="s">
        <v>56</v>
      </c>
      <c r="D11" s="34"/>
      <c r="F11" s="32"/>
      <c r="G11" s="35"/>
      <c r="H11" s="34"/>
    </row>
    <row r="12" spans="2:8">
      <c r="B12" s="32"/>
      <c r="C12" s="35"/>
      <c r="D12" s="34"/>
      <c r="F12" s="32"/>
      <c r="G12" s="35"/>
      <c r="H12" s="34"/>
    </row>
    <row r="13" spans="2:8" ht="21">
      <c r="B13" s="32"/>
      <c r="C13" s="33" t="s">
        <v>57</v>
      </c>
      <c r="D13" s="34"/>
      <c r="F13" s="32"/>
      <c r="G13" s="40" t="s">
        <v>46</v>
      </c>
      <c r="H13" s="34"/>
    </row>
    <row r="14" spans="2:8" ht="21">
      <c r="B14" s="32"/>
      <c r="C14" s="33" t="s">
        <v>74</v>
      </c>
      <c r="D14" s="34"/>
      <c r="F14" s="32"/>
      <c r="G14" s="40" t="s">
        <v>47</v>
      </c>
      <c r="H14" s="34"/>
    </row>
    <row r="15" spans="2:8" ht="21">
      <c r="B15" s="32"/>
      <c r="C15" s="33" t="s">
        <v>75</v>
      </c>
      <c r="D15" s="34"/>
      <c r="F15" s="32"/>
      <c r="G15" s="40" t="s">
        <v>48</v>
      </c>
      <c r="H15" s="34"/>
    </row>
    <row r="16" spans="2:8" ht="21">
      <c r="B16" s="32"/>
      <c r="C16" s="46" t="s">
        <v>73</v>
      </c>
      <c r="D16" s="34"/>
      <c r="F16" s="32"/>
      <c r="G16" s="40" t="s">
        <v>49</v>
      </c>
      <c r="H16" s="34"/>
    </row>
    <row r="17" spans="2:8">
      <c r="B17" s="32"/>
      <c r="C17" s="35"/>
      <c r="D17" s="34"/>
      <c r="F17" s="32"/>
      <c r="G17" s="35"/>
      <c r="H17" s="34"/>
    </row>
    <row r="18" spans="2:8" ht="21">
      <c r="B18" s="32"/>
      <c r="C18" s="33" t="s">
        <v>53</v>
      </c>
      <c r="D18" s="34"/>
      <c r="F18" s="32"/>
      <c r="G18" s="39" t="s">
        <v>51</v>
      </c>
      <c r="H18" s="34"/>
    </row>
    <row r="19" spans="2:8" ht="21">
      <c r="B19" s="32"/>
      <c r="C19" s="33" t="s">
        <v>54</v>
      </c>
      <c r="D19" s="34"/>
      <c r="F19" s="32"/>
      <c r="G19" s="39" t="s">
        <v>52</v>
      </c>
      <c r="H19" s="34"/>
    </row>
    <row r="20" spans="2:8" ht="21">
      <c r="B20" s="36"/>
      <c r="C20" s="37"/>
      <c r="D20" s="38"/>
      <c r="F20" s="36"/>
      <c r="G20" s="41"/>
      <c r="H20" s="38"/>
    </row>
  </sheetData>
  <sheetProtection sheet="1" objects="1" scenarios="1" selectLockedCells="1" selectUnlockedCells="1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2"/>
  <sheetViews>
    <sheetView showGridLines="0" showRowColHeaders="0" zoomScale="80" zoomScaleNormal="80" zoomScalePageLayoutView="80" workbookViewId="0">
      <selection activeCell="F4" sqref="F4"/>
    </sheetView>
  </sheetViews>
  <sheetFormatPr baseColWidth="10" defaultRowHeight="18" x14ac:dyDescent="0"/>
  <cols>
    <col min="1" max="1" width="5.83203125" style="2" customWidth="1"/>
    <col min="2" max="2" width="3.83203125" style="1" customWidth="1"/>
    <col min="3" max="3" width="75.83203125" style="15" customWidth="1"/>
    <col min="4" max="4" width="5.83203125" style="15" customWidth="1"/>
    <col min="5" max="5" width="6" style="2" customWidth="1"/>
    <col min="6" max="6" width="35.83203125" style="2" customWidth="1"/>
    <col min="7" max="10" width="14.83203125" style="3" customWidth="1"/>
    <col min="11" max="11" width="5.83203125" style="2" customWidth="1"/>
    <col min="12" max="13" width="14.83203125" style="3" customWidth="1"/>
    <col min="14" max="16384" width="10.83203125" style="2"/>
  </cols>
  <sheetData>
    <row r="1" spans="2:13" ht="100" customHeight="1">
      <c r="C1" s="1"/>
      <c r="D1" s="1"/>
    </row>
    <row r="2" spans="2:13">
      <c r="B2" s="4"/>
      <c r="C2" s="5"/>
      <c r="D2" s="1"/>
      <c r="E2" s="51" t="s">
        <v>65</v>
      </c>
      <c r="F2" s="52"/>
      <c r="G2" s="6" t="s">
        <v>0</v>
      </c>
      <c r="H2" s="6" t="s">
        <v>1</v>
      </c>
      <c r="I2" s="6" t="s">
        <v>2</v>
      </c>
      <c r="J2" s="6" t="s">
        <v>3</v>
      </c>
      <c r="L2" s="6" t="s">
        <v>4</v>
      </c>
      <c r="M2" s="55" t="s">
        <v>8</v>
      </c>
    </row>
    <row r="3" spans="2:13" ht="21">
      <c r="B3" s="7"/>
      <c r="C3" s="45" t="s">
        <v>5</v>
      </c>
      <c r="D3" s="1"/>
      <c r="E3" s="53"/>
      <c r="F3" s="54"/>
      <c r="G3" s="8" t="s">
        <v>6</v>
      </c>
      <c r="H3" s="8" t="s">
        <v>7</v>
      </c>
      <c r="I3" s="8" t="s">
        <v>1</v>
      </c>
      <c r="J3" s="8" t="s">
        <v>1</v>
      </c>
      <c r="L3" s="8" t="s">
        <v>6</v>
      </c>
      <c r="M3" s="56"/>
    </row>
    <row r="4" spans="2:13" ht="20" customHeight="1">
      <c r="B4" s="7">
        <v>1</v>
      </c>
      <c r="C4" s="44" t="s">
        <v>63</v>
      </c>
      <c r="D4" s="1"/>
      <c r="E4" s="10">
        <v>1</v>
      </c>
      <c r="F4" s="47" t="s">
        <v>66</v>
      </c>
      <c r="G4" s="11">
        <v>5000</v>
      </c>
      <c r="H4" s="12">
        <v>0.111</v>
      </c>
      <c r="I4" s="13">
        <f>G4*H4</f>
        <v>555</v>
      </c>
      <c r="J4" s="13">
        <f>I4/12</f>
        <v>46.25</v>
      </c>
      <c r="L4" s="11">
        <v>6000</v>
      </c>
      <c r="M4" s="13">
        <f>G4-L4</f>
        <v>-1000</v>
      </c>
    </row>
    <row r="5" spans="2:13">
      <c r="B5" s="7"/>
      <c r="C5" s="9" t="s">
        <v>60</v>
      </c>
      <c r="D5" s="1"/>
      <c r="E5" s="10">
        <v>2</v>
      </c>
      <c r="F5" s="47"/>
      <c r="G5" s="11"/>
      <c r="H5" s="12"/>
      <c r="I5" s="13">
        <f t="shared" ref="I5:I18" si="0">G5*H5</f>
        <v>0</v>
      </c>
      <c r="J5" s="13">
        <f t="shared" ref="J5:J18" si="1">I5/12</f>
        <v>0</v>
      </c>
      <c r="L5" s="11"/>
      <c r="M5" s="13">
        <f t="shared" ref="M5:M18" si="2">G5-L5</f>
        <v>0</v>
      </c>
    </row>
    <row r="6" spans="2:13">
      <c r="B6" s="7"/>
      <c r="C6" s="9" t="s">
        <v>61</v>
      </c>
      <c r="D6" s="1"/>
      <c r="E6" s="10">
        <v>3</v>
      </c>
      <c r="F6" s="47" t="s">
        <v>67</v>
      </c>
      <c r="G6" s="11">
        <v>25000</v>
      </c>
      <c r="H6" s="12">
        <v>0.1</v>
      </c>
      <c r="I6" s="13">
        <f t="shared" si="0"/>
        <v>2500</v>
      </c>
      <c r="J6" s="13">
        <f t="shared" si="1"/>
        <v>208.33333333333334</v>
      </c>
      <c r="L6" s="11">
        <v>26000</v>
      </c>
      <c r="M6" s="13">
        <f t="shared" si="2"/>
        <v>-1000</v>
      </c>
    </row>
    <row r="7" spans="2:13">
      <c r="B7" s="7"/>
      <c r="C7" s="9" t="s">
        <v>62</v>
      </c>
      <c r="D7" s="1"/>
      <c r="E7" s="10">
        <v>4</v>
      </c>
      <c r="F7" s="47"/>
      <c r="G7" s="11"/>
      <c r="H7" s="12"/>
      <c r="I7" s="13">
        <f t="shared" si="0"/>
        <v>0</v>
      </c>
      <c r="J7" s="13">
        <f t="shared" si="1"/>
        <v>0</v>
      </c>
      <c r="L7" s="11"/>
      <c r="M7" s="13">
        <f t="shared" si="2"/>
        <v>0</v>
      </c>
    </row>
    <row r="8" spans="2:13">
      <c r="B8" s="7">
        <v>2</v>
      </c>
      <c r="C8" s="44" t="s">
        <v>64</v>
      </c>
      <c r="D8" s="1"/>
      <c r="E8" s="10">
        <v>5</v>
      </c>
      <c r="F8" s="47" t="s">
        <v>68</v>
      </c>
      <c r="G8" s="11">
        <v>3500</v>
      </c>
      <c r="H8" s="12">
        <v>0.21</v>
      </c>
      <c r="I8" s="13">
        <f t="shared" si="0"/>
        <v>735</v>
      </c>
      <c r="J8" s="13">
        <f t="shared" si="1"/>
        <v>61.25</v>
      </c>
      <c r="L8" s="11">
        <v>2000</v>
      </c>
      <c r="M8" s="13">
        <f t="shared" si="2"/>
        <v>1500</v>
      </c>
    </row>
    <row r="9" spans="2:13" ht="20" customHeight="1">
      <c r="B9" s="7"/>
      <c r="C9" s="9" t="s">
        <v>71</v>
      </c>
      <c r="D9" s="1"/>
      <c r="E9" s="10">
        <v>6</v>
      </c>
      <c r="F9" s="47" t="s">
        <v>69</v>
      </c>
      <c r="G9" s="11">
        <v>1000</v>
      </c>
      <c r="H9" s="12">
        <v>0.185</v>
      </c>
      <c r="I9" s="13">
        <f t="shared" si="0"/>
        <v>185</v>
      </c>
      <c r="J9" s="13">
        <f t="shared" si="1"/>
        <v>15.416666666666666</v>
      </c>
      <c r="L9" s="11">
        <v>0</v>
      </c>
      <c r="M9" s="13">
        <f t="shared" si="2"/>
        <v>1000</v>
      </c>
    </row>
    <row r="10" spans="2:13">
      <c r="B10" s="7">
        <v>3</v>
      </c>
      <c r="C10" s="44" t="s">
        <v>9</v>
      </c>
      <c r="D10" s="1"/>
      <c r="E10" s="10">
        <v>7</v>
      </c>
      <c r="F10" s="47" t="s">
        <v>70</v>
      </c>
      <c r="G10" s="11">
        <v>6500</v>
      </c>
      <c r="H10" s="12">
        <v>0.14899999999999999</v>
      </c>
      <c r="I10" s="13">
        <f t="shared" si="0"/>
        <v>968.5</v>
      </c>
      <c r="J10" s="13">
        <f t="shared" si="1"/>
        <v>80.708333333333329</v>
      </c>
      <c r="L10" s="11">
        <v>2800</v>
      </c>
      <c r="M10" s="13">
        <f t="shared" si="2"/>
        <v>3700</v>
      </c>
    </row>
    <row r="11" spans="2:13">
      <c r="B11" s="7"/>
      <c r="C11" s="9" t="s">
        <v>10</v>
      </c>
      <c r="D11" s="1"/>
      <c r="E11" s="10">
        <v>8</v>
      </c>
      <c r="F11" s="47"/>
      <c r="G11" s="11"/>
      <c r="H11" s="12"/>
      <c r="I11" s="13">
        <f t="shared" si="0"/>
        <v>0</v>
      </c>
      <c r="J11" s="13">
        <f t="shared" si="1"/>
        <v>0</v>
      </c>
      <c r="L11" s="11"/>
      <c r="M11" s="13">
        <f t="shared" si="2"/>
        <v>0</v>
      </c>
    </row>
    <row r="12" spans="2:13">
      <c r="B12" s="7"/>
      <c r="C12" s="9" t="s">
        <v>11</v>
      </c>
      <c r="D12" s="1"/>
      <c r="E12" s="10">
        <v>9</v>
      </c>
      <c r="F12" s="47"/>
      <c r="G12" s="11"/>
      <c r="H12" s="12"/>
      <c r="I12" s="13">
        <f t="shared" si="0"/>
        <v>0</v>
      </c>
      <c r="J12" s="13">
        <f t="shared" si="1"/>
        <v>0</v>
      </c>
      <c r="L12" s="11"/>
      <c r="M12" s="13">
        <f t="shared" si="2"/>
        <v>0</v>
      </c>
    </row>
    <row r="13" spans="2:13">
      <c r="B13" s="7">
        <v>4</v>
      </c>
      <c r="C13" s="44" t="s">
        <v>12</v>
      </c>
      <c r="D13" s="1"/>
      <c r="E13" s="10">
        <v>10</v>
      </c>
      <c r="F13" s="47"/>
      <c r="G13" s="11"/>
      <c r="H13" s="12"/>
      <c r="I13" s="13">
        <f t="shared" si="0"/>
        <v>0</v>
      </c>
      <c r="J13" s="13">
        <f t="shared" si="1"/>
        <v>0</v>
      </c>
      <c r="L13" s="11"/>
      <c r="M13" s="13">
        <f t="shared" si="2"/>
        <v>0</v>
      </c>
    </row>
    <row r="14" spans="2:13">
      <c r="B14" s="7"/>
      <c r="C14" s="14" t="s">
        <v>13</v>
      </c>
      <c r="D14" s="1"/>
      <c r="E14" s="10">
        <v>11</v>
      </c>
      <c r="F14" s="47"/>
      <c r="G14" s="11"/>
      <c r="H14" s="12"/>
      <c r="I14" s="13">
        <f t="shared" si="0"/>
        <v>0</v>
      </c>
      <c r="J14" s="13">
        <f t="shared" si="1"/>
        <v>0</v>
      </c>
      <c r="L14" s="11"/>
      <c r="M14" s="13">
        <f t="shared" si="2"/>
        <v>0</v>
      </c>
    </row>
    <row r="15" spans="2:13">
      <c r="B15" s="7"/>
      <c r="C15" s="14" t="s">
        <v>14</v>
      </c>
      <c r="D15" s="1"/>
      <c r="E15" s="10">
        <v>12</v>
      </c>
      <c r="F15" s="47"/>
      <c r="G15" s="11"/>
      <c r="H15" s="12"/>
      <c r="I15" s="13">
        <f t="shared" si="0"/>
        <v>0</v>
      </c>
      <c r="J15" s="13">
        <f t="shared" si="1"/>
        <v>0</v>
      </c>
      <c r="L15" s="11"/>
      <c r="M15" s="13">
        <f t="shared" si="2"/>
        <v>0</v>
      </c>
    </row>
    <row r="16" spans="2:13">
      <c r="B16" s="7"/>
      <c r="C16" s="14" t="s">
        <v>15</v>
      </c>
      <c r="D16" s="1"/>
      <c r="E16" s="10">
        <v>13</v>
      </c>
      <c r="F16" s="47"/>
      <c r="G16" s="11"/>
      <c r="H16" s="12"/>
      <c r="I16" s="13">
        <f t="shared" si="0"/>
        <v>0</v>
      </c>
      <c r="J16" s="13">
        <f t="shared" si="1"/>
        <v>0</v>
      </c>
      <c r="L16" s="11"/>
      <c r="M16" s="13">
        <f t="shared" si="2"/>
        <v>0</v>
      </c>
    </row>
    <row r="17" spans="2:13">
      <c r="B17" s="7"/>
      <c r="C17" s="14" t="s">
        <v>16</v>
      </c>
      <c r="D17" s="1"/>
      <c r="E17" s="10">
        <v>14</v>
      </c>
      <c r="F17" s="47"/>
      <c r="G17" s="11"/>
      <c r="H17" s="12"/>
      <c r="I17" s="13">
        <f t="shared" si="0"/>
        <v>0</v>
      </c>
      <c r="J17" s="13">
        <f t="shared" si="1"/>
        <v>0</v>
      </c>
      <c r="L17" s="11"/>
      <c r="M17" s="13">
        <f t="shared" si="2"/>
        <v>0</v>
      </c>
    </row>
    <row r="18" spans="2:13">
      <c r="B18" s="7"/>
      <c r="C18" s="14" t="s">
        <v>17</v>
      </c>
      <c r="D18" s="1"/>
      <c r="E18" s="10">
        <v>15</v>
      </c>
      <c r="F18" s="47"/>
      <c r="G18" s="11"/>
      <c r="H18" s="12"/>
      <c r="I18" s="13">
        <f t="shared" si="0"/>
        <v>0</v>
      </c>
      <c r="J18" s="13">
        <f t="shared" si="1"/>
        <v>0</v>
      </c>
      <c r="L18" s="11"/>
      <c r="M18" s="13">
        <f t="shared" si="2"/>
        <v>0</v>
      </c>
    </row>
    <row r="19" spans="2:13" ht="21">
      <c r="B19" s="7"/>
      <c r="C19" s="9" t="s">
        <v>18</v>
      </c>
      <c r="F19" s="16" t="s">
        <v>20</v>
      </c>
      <c r="G19" s="17">
        <f>SUM(G4:G18)</f>
        <v>41000</v>
      </c>
      <c r="H19" s="18"/>
      <c r="I19" s="17">
        <f>SUM(I4:I18)</f>
        <v>4943.5</v>
      </c>
      <c r="J19" s="17">
        <f>SUM(J4:J18)</f>
        <v>411.95833333333337</v>
      </c>
      <c r="K19" s="19"/>
      <c r="L19" s="17">
        <f>SUM(L4:L18)</f>
        <v>36800</v>
      </c>
      <c r="M19" s="20">
        <f>SUM(M4:M18)</f>
        <v>4200</v>
      </c>
    </row>
    <row r="20" spans="2:13">
      <c r="B20" s="7"/>
      <c r="C20" s="9" t="s">
        <v>19</v>
      </c>
      <c r="D20" s="1"/>
    </row>
    <row r="21" spans="2:13">
      <c r="B21" s="21"/>
      <c r="C21" s="22"/>
      <c r="F21" s="23" t="s">
        <v>21</v>
      </c>
      <c r="H21" s="24">
        <f>IF(G19=0,"",I19/G19)</f>
        <v>0.12057317073170731</v>
      </c>
    </row>
    <row r="23" spans="2:13">
      <c r="B23" s="4"/>
      <c r="C23" s="5"/>
      <c r="F23" s="23" t="s">
        <v>23</v>
      </c>
      <c r="G23" s="25">
        <v>30</v>
      </c>
      <c r="H23" s="24">
        <f>G23/500</f>
        <v>0.06</v>
      </c>
    </row>
    <row r="24" spans="2:13">
      <c r="B24" s="7"/>
      <c r="C24" s="9" t="s">
        <v>22</v>
      </c>
    </row>
    <row r="25" spans="2:13">
      <c r="B25" s="7"/>
      <c r="C25" s="9" t="s">
        <v>24</v>
      </c>
      <c r="F25" s="23" t="s">
        <v>26</v>
      </c>
      <c r="G25" s="13">
        <f>G19</f>
        <v>41000</v>
      </c>
      <c r="H25" s="26"/>
      <c r="I25" s="13">
        <f>G25*H23</f>
        <v>2460</v>
      </c>
      <c r="J25" s="13">
        <f>I25/12</f>
        <v>205</v>
      </c>
    </row>
    <row r="26" spans="2:13">
      <c r="B26" s="7"/>
      <c r="C26" s="9" t="s">
        <v>25</v>
      </c>
    </row>
    <row r="27" spans="2:13" ht="31" customHeight="1">
      <c r="B27" s="7"/>
      <c r="C27" s="9" t="s">
        <v>27</v>
      </c>
      <c r="E27" s="48" t="str">
        <f>"Borrow $"&amp;G25&amp;" at "&amp;100*H23&amp;"% and save:"</f>
        <v>Borrow $41000 at 6% and save:</v>
      </c>
      <c r="F27" s="49"/>
      <c r="G27" s="49"/>
      <c r="H27" s="50"/>
      <c r="I27" s="42">
        <f>I19-I25</f>
        <v>2483.5</v>
      </c>
      <c r="J27" s="42">
        <f>J19-J25</f>
        <v>206.95833333333337</v>
      </c>
    </row>
    <row r="28" spans="2:13">
      <c r="B28" s="7"/>
      <c r="C28" s="9" t="s">
        <v>28</v>
      </c>
      <c r="I28" s="43" t="s">
        <v>55</v>
      </c>
      <c r="J28" s="43" t="s">
        <v>3</v>
      </c>
    </row>
    <row r="29" spans="2:13">
      <c r="B29" s="7"/>
      <c r="C29" s="9" t="s">
        <v>76</v>
      </c>
      <c r="K29" s="3"/>
    </row>
    <row r="30" spans="2:13">
      <c r="B30" s="7"/>
      <c r="C30" s="9" t="s">
        <v>58</v>
      </c>
    </row>
    <row r="31" spans="2:13">
      <c r="B31" s="7"/>
      <c r="C31" s="44" t="s">
        <v>29</v>
      </c>
    </row>
    <row r="32" spans="2:13">
      <c r="B32" s="7">
        <v>1</v>
      </c>
      <c r="C32" s="9" t="s">
        <v>30</v>
      </c>
    </row>
    <row r="33" spans="2:3">
      <c r="B33" s="7"/>
      <c r="C33" s="9" t="s">
        <v>31</v>
      </c>
    </row>
    <row r="34" spans="2:3">
      <c r="B34" s="7"/>
      <c r="C34" s="9" t="s">
        <v>32</v>
      </c>
    </row>
    <row r="35" spans="2:3">
      <c r="B35" s="7">
        <v>2</v>
      </c>
      <c r="C35" s="9" t="s">
        <v>33</v>
      </c>
    </row>
    <row r="36" spans="2:3">
      <c r="B36" s="7"/>
      <c r="C36" s="9" t="s">
        <v>34</v>
      </c>
    </row>
    <row r="37" spans="2:3">
      <c r="B37" s="7"/>
      <c r="C37" s="9" t="s">
        <v>59</v>
      </c>
    </row>
    <row r="38" spans="2:3">
      <c r="B38" s="7">
        <v>3</v>
      </c>
      <c r="C38" s="9" t="s">
        <v>35</v>
      </c>
    </row>
    <row r="39" spans="2:3">
      <c r="B39" s="7">
        <v>4</v>
      </c>
      <c r="C39" s="9" t="s">
        <v>36</v>
      </c>
    </row>
    <row r="40" spans="2:3">
      <c r="B40" s="7">
        <v>5</v>
      </c>
      <c r="C40" s="9" t="s">
        <v>37</v>
      </c>
    </row>
    <row r="41" spans="2:3">
      <c r="B41" s="7"/>
      <c r="C41" s="27" t="s">
        <v>38</v>
      </c>
    </row>
    <row r="42" spans="2:3">
      <c r="B42" s="21"/>
      <c r="C42" s="22"/>
    </row>
  </sheetData>
  <sheetProtection sheet="1" objects="1" scenarios="1" selectLockedCells="1"/>
  <mergeCells count="3">
    <mergeCell ref="E27:H27"/>
    <mergeCell ref="E2:F3"/>
    <mergeCell ref="M2:M3"/>
  </mergeCells>
  <conditionalFormatting sqref="M19">
    <cfRule type="cellIs" dxfId="0" priority="1" operator="greaterThan">
      <formula>0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6</xdr:col>
                    <xdr:colOff>12700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215900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Home</vt:lpstr>
      <vt:lpstr>Debt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Connaughton</dc:creator>
  <cp:lastModifiedBy>David Connaughton</cp:lastModifiedBy>
  <dcterms:created xsi:type="dcterms:W3CDTF">2018-06-01T14:53:21Z</dcterms:created>
  <dcterms:modified xsi:type="dcterms:W3CDTF">2018-06-01T17:30:35Z</dcterms:modified>
</cp:coreProperties>
</file>