
<file path=[Content_Types].xml><?xml version="1.0" encoding="utf-8"?>
<Types xmlns="http://schemas.openxmlformats.org/package/2006/content-types">
  <Default Extension="xml" ContentType="application/xml"/>
  <Default Extension="vml" ContentType="application/vnd.openxmlformats-officedocument.vmlDrawi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ctrlProps/ctrlProp3.xml" ContentType="application/vnd.ms-excel.controlproperties+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526"/>
  <workbookPr showInkAnnotation="0" autoCompressPictures="0"/>
  <bookViews>
    <workbookView xWindow="0" yWindow="0" windowWidth="25600" windowHeight="16060" tabRatio="674"/>
  </bookViews>
  <sheets>
    <sheet name="Cover" sheetId="19" r:id="rId1"/>
    <sheet name="Home" sheetId="7" r:id="rId2"/>
    <sheet name="Revenue" sheetId="29" r:id="rId3"/>
    <sheet name="COGS" sheetId="30" r:id="rId4"/>
    <sheet name="Overhead" sheetId="31" r:id="rId5"/>
    <sheet name="WhatIf" sheetId="28" r:id="rId6"/>
  </sheets>
  <externalReferences>
    <externalReference r:id="rId7"/>
  </externalReferences>
  <definedNames>
    <definedName name="Check" localSheetId="3">[1]Checklist!$K$8:$K$13</definedName>
    <definedName name="Check" localSheetId="2">[1]Checklist!$K$8:$K$13</definedName>
    <definedName name="Check">#REF!</definedName>
    <definedName name="Costs">COGS!$I$6:$I$11</definedName>
    <definedName name="Entre" localSheetId="3">COGS!$I$6:$I$11</definedName>
    <definedName name="Entre" localSheetId="2">Revenue!$H$6:$H$11</definedName>
    <definedName name="Entre">#REF!</definedName>
    <definedName name="Mgr" localSheetId="3">COGS!$J$6:$J$11</definedName>
    <definedName name="Mgr" localSheetId="2">Revenue!$I$6:$I$11</definedName>
    <definedName name="Mgr">#REF!</definedName>
    <definedName name="Opinion" localSheetId="3">[1]VisionTest!$M$9:$M$14</definedName>
    <definedName name="Opinion" localSheetId="2">[1]VisionTest!$M$9:$M$14</definedName>
    <definedName name="Opinion">#REF!</definedName>
    <definedName name="Overhead">Overhead!$F$6:$F$11</definedName>
    <definedName name="Price" localSheetId="5">#REF!</definedName>
    <definedName name="SAPBEXrevision" hidden="1">1</definedName>
    <definedName name="SAPBEXsysID" hidden="1">"BWP"</definedName>
    <definedName name="SAPBEXwbID" hidden="1">"3V0A6S4303X13TNHNF8L4AXTR"</definedName>
    <definedName name="Tech" localSheetId="3">COGS!$K$6:$K$11</definedName>
    <definedName name="Tech" localSheetId="2">Revenue!$J$6:$J$11</definedName>
    <definedName name="Tech">#REF!</definedName>
    <definedName name="Volume" localSheetId="5">#REF!</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J12" i="29" l="1"/>
  <c r="E10" i="29"/>
  <c r="I7" i="29"/>
  <c r="I15" i="29"/>
  <c r="I16" i="29"/>
  <c r="E16" i="29"/>
  <c r="I8" i="29"/>
  <c r="J15" i="29"/>
  <c r="J16" i="29"/>
  <c r="E13" i="28"/>
  <c r="C39" i="28"/>
  <c r="E39" i="28"/>
  <c r="E26" i="28"/>
  <c r="E4" i="30"/>
  <c r="E5" i="30"/>
  <c r="E6" i="30"/>
  <c r="E7" i="30"/>
  <c r="E8" i="30"/>
  <c r="J6" i="30"/>
  <c r="E14" i="28"/>
  <c r="C40" i="28"/>
  <c r="E40" i="28"/>
  <c r="E27" i="28"/>
  <c r="E28" i="28"/>
  <c r="F13" i="28"/>
  <c r="F39" i="28"/>
  <c r="F26" i="28"/>
  <c r="E10" i="30"/>
  <c r="E11" i="30"/>
  <c r="E12" i="30"/>
  <c r="E13" i="30"/>
  <c r="E14" i="30"/>
  <c r="J7" i="30"/>
  <c r="F14" i="28"/>
  <c r="F40" i="28"/>
  <c r="F27" i="28"/>
  <c r="F28" i="28"/>
  <c r="G13" i="28"/>
  <c r="G39" i="28"/>
  <c r="G26" i="28"/>
  <c r="E16" i="30"/>
  <c r="E17" i="30"/>
  <c r="E18" i="30"/>
  <c r="E19" i="30"/>
  <c r="E20" i="30"/>
  <c r="J8" i="30"/>
  <c r="G14" i="28"/>
  <c r="G40" i="28"/>
  <c r="G27" i="28"/>
  <c r="G28" i="28"/>
  <c r="H28" i="28"/>
  <c r="E16" i="28"/>
  <c r="C42" i="28"/>
  <c r="E42" i="28"/>
  <c r="G7" i="31"/>
  <c r="F16" i="28"/>
  <c r="F42" i="28"/>
  <c r="G8" i="31"/>
  <c r="G16" i="28"/>
  <c r="G42" i="28"/>
  <c r="H42" i="28"/>
  <c r="H29" i="28"/>
  <c r="H30" i="28"/>
  <c r="G29" i="28"/>
  <c r="G30" i="28"/>
  <c r="F29" i="28"/>
  <c r="F30" i="28"/>
  <c r="E29" i="28"/>
  <c r="E30" i="28"/>
  <c r="F20" i="30"/>
  <c r="F19" i="30"/>
  <c r="F18" i="30"/>
  <c r="F17" i="30"/>
  <c r="F16" i="30"/>
  <c r="F14" i="30"/>
  <c r="F13" i="30"/>
  <c r="F12" i="30"/>
  <c r="F11" i="30"/>
  <c r="F10" i="30"/>
  <c r="F7" i="30"/>
  <c r="F8" i="30"/>
  <c r="F4" i="30"/>
  <c r="F5" i="30"/>
  <c r="F6" i="30"/>
  <c r="G6" i="31"/>
  <c r="E4" i="29"/>
  <c r="I6" i="29"/>
  <c r="H39" i="28"/>
  <c r="H26" i="28"/>
  <c r="H40" i="28"/>
  <c r="H27" i="28"/>
  <c r="E41" i="28"/>
  <c r="F41" i="28"/>
  <c r="G41" i="28"/>
  <c r="H41" i="28"/>
  <c r="H43" i="28"/>
  <c r="G43" i="28"/>
  <c r="F43" i="28"/>
  <c r="E43" i="28"/>
  <c r="F15" i="28"/>
  <c r="F17" i="28"/>
  <c r="G15" i="28"/>
  <c r="G17" i="28"/>
  <c r="E15" i="28"/>
  <c r="H15" i="28"/>
  <c r="H16" i="28"/>
  <c r="H17" i="28"/>
  <c r="H14" i="28"/>
  <c r="H13" i="28"/>
  <c r="E17" i="28"/>
  <c r="H5" i="30"/>
  <c r="E5" i="31"/>
  <c r="K6" i="30"/>
  <c r="H6" i="31"/>
  <c r="F16" i="31"/>
  <c r="K7" i="30"/>
  <c r="H7" i="31"/>
  <c r="G16" i="31"/>
  <c r="K8" i="30"/>
  <c r="H8" i="31"/>
  <c r="H16" i="31"/>
  <c r="F12" i="31"/>
  <c r="F5" i="31"/>
  <c r="F21" i="31"/>
  <c r="L6" i="30"/>
  <c r="L7" i="30"/>
  <c r="L8" i="30"/>
  <c r="I12" i="30"/>
  <c r="I5" i="30"/>
  <c r="I19" i="30"/>
  <c r="H10" i="31"/>
  <c r="H9" i="31"/>
  <c r="I9" i="31"/>
  <c r="I17" i="31"/>
  <c r="I8" i="31"/>
  <c r="H17" i="31"/>
  <c r="I7" i="31"/>
  <c r="G17" i="31"/>
  <c r="I6" i="31"/>
  <c r="F17" i="31"/>
  <c r="H15" i="31"/>
  <c r="G15" i="31"/>
  <c r="F15" i="31"/>
  <c r="K9" i="30"/>
  <c r="J9" i="30"/>
  <c r="L9" i="30"/>
  <c r="L17" i="30"/>
  <c r="K17" i="30"/>
  <c r="J17" i="30"/>
  <c r="I17" i="30"/>
  <c r="K16" i="30"/>
  <c r="J16" i="30"/>
  <c r="I16" i="30"/>
  <c r="K15" i="30"/>
  <c r="J15" i="30"/>
  <c r="I15" i="30"/>
  <c r="H15" i="29"/>
  <c r="I16" i="31"/>
  <c r="I15" i="31"/>
  <c r="L16" i="30"/>
  <c r="B14" i="31"/>
  <c r="B20" i="31"/>
  <c r="B13" i="31"/>
  <c r="B19" i="31"/>
  <c r="B12" i="31"/>
  <c r="B18" i="31"/>
  <c r="B11" i="31"/>
  <c r="B17" i="31"/>
  <c r="B10" i="31"/>
  <c r="B16" i="31"/>
  <c r="B5" i="30"/>
  <c r="B6" i="30"/>
  <c r="B7" i="30"/>
  <c r="B8" i="30"/>
  <c r="B4" i="30"/>
  <c r="E17" i="29"/>
  <c r="E18" i="29"/>
  <c r="E19" i="29"/>
  <c r="E20" i="29"/>
  <c r="E11" i="29"/>
  <c r="E12" i="29"/>
  <c r="E13" i="29"/>
  <c r="E14" i="29"/>
  <c r="E5" i="29"/>
  <c r="E6" i="29"/>
  <c r="E7" i="29"/>
  <c r="E8" i="29"/>
  <c r="B14" i="30"/>
  <c r="B20" i="30"/>
  <c r="B13" i="30"/>
  <c r="B19" i="30"/>
  <c r="B12" i="30"/>
  <c r="B18" i="30"/>
  <c r="B11" i="30"/>
  <c r="B17" i="30"/>
  <c r="B10" i="30"/>
  <c r="B16" i="30"/>
  <c r="L15" i="30"/>
  <c r="H12" i="29"/>
  <c r="H5" i="29"/>
  <c r="J5" i="29"/>
  <c r="H18" i="29"/>
  <c r="K15" i="29"/>
  <c r="B14" i="29"/>
  <c r="B20" i="29"/>
  <c r="B13" i="29"/>
  <c r="B19" i="29"/>
  <c r="B12" i="29"/>
  <c r="B18" i="29"/>
  <c r="B11" i="29"/>
  <c r="B17" i="29"/>
  <c r="B10" i="29"/>
  <c r="B16" i="29"/>
  <c r="G5" i="29"/>
  <c r="B28" i="7"/>
  <c r="B27" i="7"/>
  <c r="B26" i="7"/>
</calcChain>
</file>

<file path=xl/sharedStrings.xml><?xml version="1.0" encoding="utf-8"?>
<sst xmlns="http://schemas.openxmlformats.org/spreadsheetml/2006/main" count="93" uniqueCount="62">
  <si>
    <t>Year 1 Average Price</t>
  </si>
  <si>
    <t>Year 2 Sales</t>
  </si>
  <si>
    <t>Year 2 Average Price</t>
  </si>
  <si>
    <t>Year 3 Average Price</t>
  </si>
  <si>
    <t>Year 3 Sales</t>
  </si>
  <si>
    <t>Year 1 Sales (Units)</t>
  </si>
  <si>
    <t>Year 1</t>
  </si>
  <si>
    <t>Year 2</t>
  </si>
  <si>
    <t>Year 3</t>
  </si>
  <si>
    <t>TOTAL</t>
  </si>
  <si>
    <t>Revenue</t>
  </si>
  <si>
    <t>Growth</t>
  </si>
  <si>
    <t>So this looks like a hobby - you can't live on this amount of revenue, even if your production costs are zero!</t>
  </si>
  <si>
    <t>You might survive on this revenue if your costs of production and cost of living are very low.</t>
  </si>
  <si>
    <t>It looks like you're shrinking. What's going on?</t>
  </si>
  <si>
    <t>Slow and steady might be okay, but it won't have venture capitalists lining up at your door.</t>
  </si>
  <si>
    <t>Pretty good growth. Could you boost it with a capital infusion?</t>
  </si>
  <si>
    <t>That is excellent growth if you can sustain it!</t>
  </si>
  <si>
    <t>You might be growing like the next big thing! Keep it up!</t>
  </si>
  <si>
    <t>This looks like a good start. Keep your production and personal costs down and work on boosting that revenue.</t>
  </si>
  <si>
    <t>This could be a seriouys business.</t>
  </si>
  <si>
    <t>Wow, you might have a winner!</t>
  </si>
  <si>
    <t>Comments</t>
  </si>
  <si>
    <t>What is the product?</t>
  </si>
  <si>
    <t>Product (from Revenue page)</t>
  </si>
  <si>
    <t>Year 1 Labor</t>
  </si>
  <si>
    <t>Year 1 Material</t>
  </si>
  <si>
    <t>Year 2 Labor</t>
  </si>
  <si>
    <t>Year 2 Material</t>
  </si>
  <si>
    <t>Year 3 Labor</t>
  </si>
  <si>
    <t>Year 3Material</t>
  </si>
  <si>
    <t>COGS</t>
  </si>
  <si>
    <t>Product 1</t>
  </si>
  <si>
    <t>Product 2</t>
  </si>
  <si>
    <t>Product 3</t>
  </si>
  <si>
    <t>Product 4</t>
  </si>
  <si>
    <t>Product 5</t>
  </si>
  <si>
    <t>Gross Profit</t>
  </si>
  <si>
    <t>Total COGS</t>
  </si>
  <si>
    <t>Gross</t>
  </si>
  <si>
    <t>In a few high-throughput businesses you might survive on those skinny gross margins. But most businesses won't.</t>
  </si>
  <si>
    <t>You'll need high throughput or low overhead to make a go of this business.</t>
  </si>
  <si>
    <t>Do some research - this margin might be okay in a numberr of industries.</t>
  </si>
  <si>
    <t>Gross  %</t>
  </si>
  <si>
    <t>This might be a little tight, but work on revenue generation and costs.</t>
  </si>
  <si>
    <t>Margins this good will be successful in most industries.</t>
  </si>
  <si>
    <t>Element of cost</t>
  </si>
  <si>
    <t>Space and Utilities</t>
  </si>
  <si>
    <t>Communications</t>
  </si>
  <si>
    <t>Salaries and Wages</t>
  </si>
  <si>
    <t>Office Supplies</t>
  </si>
  <si>
    <t>Insurance, Legal, and Pro Fees</t>
  </si>
  <si>
    <t>Cost</t>
  </si>
  <si>
    <t>Overhead</t>
  </si>
  <si>
    <t>Net Profit</t>
  </si>
  <si>
    <t>Net Profit %</t>
  </si>
  <si>
    <t>You might be able to survive on this but working at WalMart would provide more certain income at this level.</t>
  </si>
  <si>
    <t>Now you're talking! This is a living wage if you can sustain it.</t>
  </si>
  <si>
    <t>This is not very much profit,  but you might be able to live on it.</t>
  </si>
  <si>
    <t>This is a business that might be able to suuport you. Keep working on the revenues and costs.</t>
  </si>
  <si>
    <t>Net Profit is what you get to keep, after the government takes a bit...</t>
  </si>
  <si>
    <t>Change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</si>
</sst>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00_);_(* \(#,##0.00\);_(* &quot;-&quot;??_);_(@_)"/>
    <numFmt numFmtId="165" formatCode="_(&quot;$&quot;* #,##0.00_);_(&quot;$&quot;* \(#,##0.00\);_(&quot;$&quot;* &quot;-&quot;??_);_(@_)"/>
    <numFmt numFmtId="166" formatCode="&quot;$&quot;#,##0\ ;\(&quot;$&quot;#,##0\)"/>
    <numFmt numFmtId="167" formatCode="_([$€-2]* #,##0.00_);_([$€-2]* \(#,##0.00\);_([$€-2]* &quot;-&quot;??_)"/>
    <numFmt numFmtId="168" formatCode="###0.000_);[Red]\(###0.000\)"/>
    <numFmt numFmtId="169" formatCode="_-* #,##0_-;\-* #,##0_-;_-* &quot;-&quot;??_-;_-@_-"/>
    <numFmt numFmtId="170" formatCode="0.0%"/>
  </numFmts>
  <fonts count="29" x14ac:knownFonts="1">
    <font>
      <sz val="12"/>
      <color theme="1"/>
      <name val="Calibri"/>
      <family val="2"/>
      <charset val="204"/>
      <scheme val="minor"/>
    </font>
    <font>
      <sz val="12"/>
      <color theme="1"/>
      <name val="Calibri"/>
      <family val="2"/>
      <charset val="204"/>
      <scheme val="minor"/>
    </font>
    <font>
      <sz val="10"/>
      <color indexed="21"/>
      <name val="Arial"/>
      <family val="2"/>
    </font>
    <font>
      <sz val="10"/>
      <name val="Arial"/>
    </font>
    <font>
      <sz val="10"/>
      <color indexed="24"/>
      <name val="Courier New"/>
      <family val="3"/>
    </font>
    <font>
      <sz val="8"/>
      <name val="Arial"/>
      <family val="2"/>
    </font>
    <font>
      <b/>
      <sz val="16"/>
      <name val="Times New Roman"/>
      <family val="1"/>
    </font>
    <font>
      <b/>
      <sz val="12"/>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4"/>
      <name val="Arial"/>
      <family val="2"/>
    </font>
    <font>
      <b/>
      <i/>
      <shadow/>
      <sz val="28"/>
      <name val="Arial"/>
      <family val="2"/>
    </font>
    <font>
      <sz val="11"/>
      <name val="Arial"/>
      <family val="2"/>
    </font>
    <font>
      <b/>
      <sz val="11"/>
      <name val="Arial"/>
      <family val="2"/>
    </font>
    <font>
      <u/>
      <sz val="12"/>
      <color theme="10"/>
      <name val="Calibri"/>
      <family val="2"/>
      <scheme val="minor"/>
    </font>
    <font>
      <u/>
      <sz val="12"/>
      <color theme="11"/>
      <name val="Calibri"/>
      <family val="2"/>
      <scheme val="minor"/>
    </font>
    <font>
      <b/>
      <i/>
      <sz val="14"/>
      <name val="Arial"/>
    </font>
    <font>
      <i/>
      <shadow/>
      <sz val="18"/>
      <name val="Arial"/>
    </font>
    <font>
      <sz val="12"/>
      <name val="Arial"/>
    </font>
    <font>
      <sz val="10"/>
      <color theme="3" tint="0.79998168889431442"/>
      <name val="Arial"/>
    </font>
    <font>
      <sz val="16"/>
      <name val="Arial"/>
    </font>
    <font>
      <b/>
      <sz val="18"/>
      <name val="Arial"/>
    </font>
    <font>
      <b/>
      <i/>
      <sz val="16"/>
      <name val="Arial"/>
    </font>
    <font>
      <sz val="8"/>
      <name val="Calibri"/>
      <family val="2"/>
      <charset val="204"/>
      <scheme val="minor"/>
    </font>
  </fonts>
  <fills count="27">
    <fill>
      <patternFill patternType="none"/>
    </fill>
    <fill>
      <patternFill patternType="gray125"/>
    </fill>
    <fill>
      <patternFill patternType="solid">
        <fgColor theme="3" tint="0.79998168889431442"/>
        <bgColor indexed="64"/>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theme="0"/>
        <bgColor indexed="64"/>
      </patternFill>
    </fill>
    <fill>
      <patternFill patternType="solid">
        <fgColor theme="4" tint="0.59999389629810485"/>
        <bgColor indexed="64"/>
      </patternFill>
    </fill>
    <fill>
      <patternFill patternType="solid">
        <fgColor rgb="FFC5D9F1"/>
        <bgColor rgb="FF000000"/>
      </patternFill>
    </fill>
  </fills>
  <borders count="13">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s>
  <cellStyleXfs count="243">
    <xf numFmtId="0" fontId="0" fillId="0" borderId="0"/>
    <xf numFmtId="0" fontId="3" fillId="0" borderId="0"/>
    <xf numFmtId="0" fontId="3" fillId="0" borderId="0"/>
    <xf numFmtId="0" fontId="3" fillId="0" borderId="0"/>
    <xf numFmtId="164" fontId="3" fillId="0" borderId="0" applyFont="0" applyFill="0" applyBorder="0" applyAlignment="0" applyProtection="0"/>
    <xf numFmtId="3" fontId="4" fillId="0" borderId="0" applyFont="0" applyFill="0" applyBorder="0" applyAlignment="0" applyProtection="0"/>
    <xf numFmtId="165" fontId="3" fillId="0" borderId="0" applyFont="0" applyFill="0" applyBorder="0" applyAlignment="0" applyProtection="0"/>
    <xf numFmtId="166" fontId="4" fillId="0" borderId="0" applyFont="0" applyFill="0" applyBorder="0" applyAlignment="0" applyProtection="0"/>
    <xf numFmtId="0" fontId="4" fillId="0" borderId="0" applyFont="0" applyFill="0" applyBorder="0" applyAlignment="0" applyProtection="0"/>
    <xf numFmtId="167" fontId="3"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6" fillId="0" borderId="0"/>
    <xf numFmtId="0" fontId="7" fillId="0" borderId="1" applyNumberFormat="0" applyAlignment="0" applyProtection="0">
      <alignment horizontal="left" vertical="center"/>
    </xf>
    <xf numFmtId="0" fontId="7" fillId="0" borderId="2">
      <alignment horizontal="left" vertical="center"/>
    </xf>
    <xf numFmtId="10" fontId="5" fillId="4" borderId="3" applyNumberFormat="0" applyBorder="0" applyAlignment="0" applyProtection="0"/>
    <xf numFmtId="168" fontId="3" fillId="0" borderId="0"/>
    <xf numFmtId="0" fontId="3" fillId="0" borderId="0"/>
    <xf numFmtId="10" fontId="3" fillId="0" borderId="0" applyFont="0" applyFill="0" applyBorder="0" applyAlignment="0" applyProtection="0"/>
    <xf numFmtId="9" fontId="3" fillId="0" borderId="0" applyFont="0" applyFill="0" applyBorder="0" applyAlignment="0" applyProtection="0"/>
    <xf numFmtId="4" fontId="8" fillId="5" borderId="4" applyNumberFormat="0" applyProtection="0">
      <alignment vertical="center"/>
    </xf>
    <xf numFmtId="4" fontId="9" fillId="6" borderId="4" applyNumberFormat="0" applyProtection="0">
      <alignment vertical="center"/>
    </xf>
    <xf numFmtId="4" fontId="8" fillId="6" borderId="4" applyNumberFormat="0" applyProtection="0">
      <alignment horizontal="left" vertical="center" indent="1"/>
    </xf>
    <xf numFmtId="0" fontId="8" fillId="6" borderId="4" applyNumberFormat="0" applyProtection="0">
      <alignment horizontal="left" vertical="top" indent="1"/>
    </xf>
    <xf numFmtId="4" fontId="8" fillId="7" borderId="0" applyNumberFormat="0" applyProtection="0">
      <alignment horizontal="left" vertical="center" indent="1"/>
    </xf>
    <xf numFmtId="4" fontId="10" fillId="8" borderId="4" applyNumberFormat="0" applyProtection="0">
      <alignment horizontal="right" vertical="center"/>
    </xf>
    <xf numFmtId="4" fontId="10" fillId="9" borderId="4" applyNumberFormat="0" applyProtection="0">
      <alignment horizontal="right" vertical="center"/>
    </xf>
    <xf numFmtId="4" fontId="10" fillId="10" borderId="4" applyNumberFormat="0" applyProtection="0">
      <alignment horizontal="right" vertical="center"/>
    </xf>
    <xf numFmtId="4" fontId="10" fillId="11" borderId="4" applyNumberFormat="0" applyProtection="0">
      <alignment horizontal="right" vertical="center"/>
    </xf>
    <xf numFmtId="4" fontId="10" fillId="12" borderId="4" applyNumberFormat="0" applyProtection="0">
      <alignment horizontal="right" vertical="center"/>
    </xf>
    <xf numFmtId="4" fontId="10" fillId="13" borderId="4" applyNumberFormat="0" applyProtection="0">
      <alignment horizontal="right" vertical="center"/>
    </xf>
    <xf numFmtId="4" fontId="10" fillId="14" borderId="4" applyNumberFormat="0" applyProtection="0">
      <alignment horizontal="right" vertical="center"/>
    </xf>
    <xf numFmtId="4" fontId="10" fillId="15" borderId="4" applyNumberFormat="0" applyProtection="0">
      <alignment horizontal="right" vertical="center"/>
    </xf>
    <xf numFmtId="4" fontId="10" fillId="16" borderId="4" applyNumberFormat="0" applyProtection="0">
      <alignment horizontal="right" vertical="center"/>
    </xf>
    <xf numFmtId="4" fontId="8" fillId="17" borderId="5" applyNumberFormat="0" applyProtection="0">
      <alignment horizontal="left" vertical="center" indent="1"/>
    </xf>
    <xf numFmtId="4" fontId="10" fillId="18" borderId="0" applyNumberFormat="0" applyProtection="0">
      <alignment horizontal="left" vertical="center" indent="1"/>
    </xf>
    <xf numFmtId="4" fontId="11" fillId="19" borderId="0" applyNumberFormat="0" applyProtection="0">
      <alignment horizontal="left" vertical="center" indent="1"/>
    </xf>
    <xf numFmtId="4" fontId="10" fillId="20" borderId="4" applyNumberFormat="0" applyProtection="0">
      <alignment horizontal="right" vertical="center"/>
    </xf>
    <xf numFmtId="4" fontId="10" fillId="18" borderId="0" applyNumberFormat="0" applyProtection="0">
      <alignment horizontal="left" vertical="center" indent="1"/>
    </xf>
    <xf numFmtId="4" fontId="10" fillId="7" borderId="0" applyNumberFormat="0" applyProtection="0">
      <alignment horizontal="left" vertical="center" indent="1"/>
    </xf>
    <xf numFmtId="0" fontId="3" fillId="19" borderId="4" applyNumberFormat="0" applyProtection="0">
      <alignment horizontal="left" vertical="center" indent="1"/>
    </xf>
    <xf numFmtId="0" fontId="3" fillId="19" borderId="4" applyNumberFormat="0" applyProtection="0">
      <alignment horizontal="left" vertical="top" indent="1"/>
    </xf>
    <xf numFmtId="0" fontId="3" fillId="7" borderId="4" applyNumberFormat="0" applyProtection="0">
      <alignment horizontal="left" vertical="center" indent="1"/>
    </xf>
    <xf numFmtId="0" fontId="3" fillId="7" borderId="4" applyNumberFormat="0" applyProtection="0">
      <alignment horizontal="left" vertical="top" indent="1"/>
    </xf>
    <xf numFmtId="0" fontId="3" fillId="21" borderId="4" applyNumberFormat="0" applyProtection="0">
      <alignment horizontal="left" vertical="center" indent="1"/>
    </xf>
    <xf numFmtId="0" fontId="3" fillId="21" borderId="4" applyNumberFormat="0" applyProtection="0">
      <alignment horizontal="left" vertical="top" indent="1"/>
    </xf>
    <xf numFmtId="0" fontId="3" fillId="22" borderId="4" applyNumberFormat="0" applyProtection="0">
      <alignment horizontal="left" vertical="center" indent="1"/>
    </xf>
    <xf numFmtId="0" fontId="3" fillId="22" borderId="4" applyNumberFormat="0" applyProtection="0">
      <alignment horizontal="left" vertical="top" indent="1"/>
    </xf>
    <xf numFmtId="4" fontId="10" fillId="4" borderId="4" applyNumberFormat="0" applyProtection="0">
      <alignment vertical="center"/>
    </xf>
    <xf numFmtId="4" fontId="12" fillId="4" borderId="4" applyNumberFormat="0" applyProtection="0">
      <alignment vertical="center"/>
    </xf>
    <xf numFmtId="4" fontId="10" fillId="4" borderId="4" applyNumberFormat="0" applyProtection="0">
      <alignment horizontal="left" vertical="center" indent="1"/>
    </xf>
    <xf numFmtId="0" fontId="10" fillId="4" borderId="4" applyNumberFormat="0" applyProtection="0">
      <alignment horizontal="left" vertical="top" indent="1"/>
    </xf>
    <xf numFmtId="4" fontId="10" fillId="18" borderId="4" applyNumberFormat="0" applyProtection="0">
      <alignment horizontal="right" vertical="center"/>
    </xf>
    <xf numFmtId="4" fontId="12" fillId="18" borderId="4" applyNumberFormat="0" applyProtection="0">
      <alignment horizontal="right" vertical="center"/>
    </xf>
    <xf numFmtId="4" fontId="10" fillId="20" borderId="4" applyNumberFormat="0" applyProtection="0">
      <alignment horizontal="left" vertical="center" indent="1"/>
    </xf>
    <xf numFmtId="0" fontId="10" fillId="7" borderId="4" applyNumberFormat="0" applyProtection="0">
      <alignment horizontal="left" vertical="top" indent="1"/>
    </xf>
    <xf numFmtId="4" fontId="13" fillId="23" borderId="0" applyNumberFormat="0" applyProtection="0">
      <alignment horizontal="left" vertical="center" indent="1"/>
    </xf>
    <xf numFmtId="4" fontId="14" fillId="18" borderId="4" applyNumberFormat="0" applyProtection="0">
      <alignment horizontal="right" vertical="center"/>
    </xf>
    <xf numFmtId="0" fontId="3"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53">
    <xf numFmtId="0" fontId="0" fillId="0" borderId="0" xfId="0"/>
    <xf numFmtId="0" fontId="2" fillId="2" borderId="0" xfId="1" applyFont="1" applyFill="1"/>
    <xf numFmtId="0" fontId="3" fillId="2" borderId="0" xfId="1" applyFill="1"/>
    <xf numFmtId="0" fontId="16" fillId="2" borderId="0" xfId="1" applyFont="1" applyFill="1"/>
    <xf numFmtId="0" fontId="17" fillId="2" borderId="0" xfId="1" applyFont="1" applyFill="1" applyAlignment="1">
      <alignment vertical="top" wrapText="1"/>
    </xf>
    <xf numFmtId="0" fontId="18" fillId="2" borderId="0" xfId="1" applyFont="1" applyFill="1" applyAlignment="1">
      <alignment vertical="center" wrapText="1"/>
    </xf>
    <xf numFmtId="0" fontId="15" fillId="2" borderId="3" xfId="1" applyFont="1" applyFill="1" applyBorder="1" applyAlignment="1">
      <alignment horizontal="center" vertical="center" wrapText="1"/>
    </xf>
    <xf numFmtId="0" fontId="0" fillId="25" borderId="0" xfId="0" applyFill="1"/>
    <xf numFmtId="0" fontId="22" fillId="2" borderId="0" xfId="1" applyFont="1" applyFill="1" applyAlignment="1"/>
    <xf numFmtId="0" fontId="15" fillId="24" borderId="3" xfId="1" applyFont="1" applyFill="1" applyBorder="1" applyAlignment="1" applyProtection="1">
      <alignment vertical="center" wrapText="1"/>
      <protection locked="0"/>
    </xf>
    <xf numFmtId="0" fontId="3" fillId="2" borderId="0" xfId="1" applyFill="1" applyProtection="1">
      <protection locked="0"/>
    </xf>
    <xf numFmtId="0" fontId="23" fillId="2" borderId="0" xfId="1" applyFont="1" applyFill="1" applyAlignment="1">
      <alignment horizontal="center"/>
    </xf>
    <xf numFmtId="0" fontId="15" fillId="2" borderId="3" xfId="1" applyFont="1" applyFill="1" applyBorder="1" applyAlignment="1">
      <alignment horizontal="center" wrapText="1"/>
    </xf>
    <xf numFmtId="0" fontId="15" fillId="2" borderId="3" xfId="1" applyFont="1" applyFill="1" applyBorder="1" applyAlignment="1">
      <alignment vertical="center" wrapText="1"/>
    </xf>
    <xf numFmtId="43" fontId="15" fillId="2" borderId="3" xfId="159" applyFont="1" applyFill="1" applyBorder="1" applyAlignment="1" applyProtection="1">
      <alignment horizontal="center" vertical="center"/>
    </xf>
    <xf numFmtId="43" fontId="15" fillId="26" borderId="3" xfId="159" applyFont="1" applyFill="1" applyBorder="1" applyAlignment="1" applyProtection="1">
      <alignment horizontal="center" vertical="center"/>
    </xf>
    <xf numFmtId="43" fontId="15" fillId="24" borderId="3" xfId="159" applyFont="1" applyFill="1" applyBorder="1" applyAlignment="1" applyProtection="1">
      <alignment vertical="center" wrapText="1"/>
      <protection locked="0"/>
    </xf>
    <xf numFmtId="169" fontId="15" fillId="24" borderId="3" xfId="159" applyNumberFormat="1" applyFont="1" applyFill="1" applyBorder="1" applyAlignment="1" applyProtection="1">
      <alignment vertical="center" wrapText="1"/>
      <protection locked="0"/>
    </xf>
    <xf numFmtId="170" fontId="21" fillId="0" borderId="3" xfId="160" applyNumberFormat="1" applyFont="1" applyFill="1" applyBorder="1" applyAlignment="1">
      <alignment horizontal="center" vertical="center" wrapText="1"/>
    </xf>
    <xf numFmtId="0" fontId="3" fillId="2" borderId="0" xfId="1" applyFill="1" applyAlignment="1">
      <alignment horizontal="left"/>
    </xf>
    <xf numFmtId="0" fontId="21" fillId="2" borderId="0" xfId="1" applyFont="1" applyFill="1" applyAlignment="1">
      <alignment horizontal="center"/>
    </xf>
    <xf numFmtId="43" fontId="3" fillId="2" borderId="0" xfId="1" applyNumberFormat="1" applyFill="1"/>
    <xf numFmtId="169" fontId="21" fillId="0" borderId="3" xfId="1" applyNumberFormat="1" applyFont="1" applyFill="1" applyBorder="1" applyAlignment="1">
      <alignment vertical="center" wrapText="1"/>
    </xf>
    <xf numFmtId="0" fontId="24" fillId="2" borderId="0" xfId="1" applyFont="1" applyFill="1"/>
    <xf numFmtId="170" fontId="3" fillId="2" borderId="0" xfId="1" applyNumberFormat="1" applyFill="1"/>
    <xf numFmtId="0" fontId="3" fillId="2" borderId="0" xfId="1" applyNumberFormat="1" applyFill="1"/>
    <xf numFmtId="0" fontId="22" fillId="2" borderId="0" xfId="1" applyFont="1" applyFill="1" applyAlignment="1">
      <alignment horizontal="left" indent="2"/>
    </xf>
    <xf numFmtId="0" fontId="3" fillId="2" borderId="0" xfId="1" applyFill="1" applyAlignment="1">
      <alignment horizontal="left" indent="2"/>
    </xf>
    <xf numFmtId="0" fontId="17" fillId="2" borderId="0" xfId="1" applyFont="1" applyFill="1" applyAlignment="1">
      <alignment horizontal="left" vertical="top" wrapText="1" indent="2"/>
    </xf>
    <xf numFmtId="0" fontId="15" fillId="2" borderId="3" xfId="1" applyFont="1" applyFill="1" applyBorder="1" applyAlignment="1" applyProtection="1">
      <alignment vertical="center" wrapText="1"/>
    </xf>
    <xf numFmtId="0" fontId="22" fillId="2" borderId="0" xfId="1" applyFont="1" applyFill="1" applyAlignment="1" applyProtection="1"/>
    <xf numFmtId="9" fontId="3" fillId="2" borderId="0" xfId="160" applyFont="1" applyFill="1" applyAlignment="1">
      <alignment horizontal="center" vertical="center"/>
    </xf>
    <xf numFmtId="43" fontId="15" fillId="26" borderId="12" xfId="159" applyFont="1" applyFill="1" applyBorder="1" applyAlignment="1" applyProtection="1">
      <alignment horizontal="center" vertical="center"/>
    </xf>
    <xf numFmtId="170" fontId="15" fillId="26" borderId="0" xfId="160" applyNumberFormat="1" applyFont="1" applyFill="1" applyBorder="1" applyAlignment="1" applyProtection="1">
      <alignment horizontal="center" vertical="center"/>
    </xf>
    <xf numFmtId="0" fontId="3" fillId="2" borderId="3" xfId="1" applyFill="1" applyBorder="1"/>
    <xf numFmtId="43" fontId="3" fillId="2" borderId="3" xfId="1" applyNumberFormat="1" applyFill="1" applyBorder="1"/>
    <xf numFmtId="0" fontId="3" fillId="2" borderId="0" xfId="1" applyFill="1" applyAlignment="1">
      <alignment horizontal="center"/>
    </xf>
    <xf numFmtId="0" fontId="27" fillId="2" borderId="0" xfId="1" applyFont="1" applyFill="1"/>
    <xf numFmtId="9" fontId="25" fillId="2" borderId="3" xfId="160" applyFont="1" applyFill="1" applyBorder="1" applyAlignment="1">
      <alignment horizontal="center" vertical="center"/>
    </xf>
    <xf numFmtId="0" fontId="25" fillId="0" borderId="3" xfId="1" applyFont="1" applyFill="1" applyBorder="1" applyAlignment="1">
      <alignment vertical="center"/>
    </xf>
    <xf numFmtId="169" fontId="25" fillId="0" borderId="3" xfId="159" applyNumberFormat="1" applyFont="1" applyFill="1" applyBorder="1" applyAlignment="1">
      <alignment vertical="center"/>
    </xf>
    <xf numFmtId="169" fontId="25" fillId="0" borderId="3" xfId="1" applyNumberFormat="1" applyFont="1" applyFill="1" applyBorder="1" applyAlignment="1">
      <alignment vertical="center"/>
    </xf>
    <xf numFmtId="0" fontId="17" fillId="2" borderId="0" xfId="1" applyFont="1" applyFill="1" applyAlignment="1">
      <alignment vertical="center" wrapText="1"/>
    </xf>
    <xf numFmtId="0" fontId="26" fillId="0" borderId="3" xfId="1" applyFont="1" applyFill="1" applyBorder="1" applyAlignment="1">
      <alignment vertical="center"/>
    </xf>
    <xf numFmtId="169" fontId="26" fillId="0" borderId="3" xfId="1" applyNumberFormat="1" applyFont="1" applyFill="1" applyBorder="1" applyAlignment="1">
      <alignment vertical="center"/>
    </xf>
    <xf numFmtId="0" fontId="3" fillId="2" borderId="3" xfId="1" applyFill="1" applyBorder="1" applyProtection="1">
      <protection locked="0"/>
    </xf>
    <xf numFmtId="43" fontId="15" fillId="0" borderId="3" xfId="159" applyFont="1" applyFill="1" applyBorder="1" applyAlignment="1" applyProtection="1">
      <alignment horizontal="center" vertical="center"/>
      <protection locked="0"/>
    </xf>
    <xf numFmtId="0" fontId="21" fillId="0" borderId="7" xfId="1" applyFont="1" applyFill="1" applyBorder="1" applyAlignment="1">
      <alignment horizontal="left" vertical="center" wrapText="1"/>
    </xf>
    <xf numFmtId="0" fontId="21" fillId="0" borderId="8" xfId="1" applyFont="1" applyFill="1" applyBorder="1" applyAlignment="1">
      <alignment horizontal="left" vertical="center" wrapText="1"/>
    </xf>
    <xf numFmtId="0" fontId="21" fillId="0" borderId="9" xfId="1" applyFont="1" applyFill="1" applyBorder="1" applyAlignment="1">
      <alignment horizontal="left" vertical="center" wrapText="1"/>
    </xf>
    <xf numFmtId="0" fontId="21" fillId="0" borderId="10" xfId="1" applyFont="1" applyFill="1" applyBorder="1" applyAlignment="1">
      <alignment horizontal="left" vertical="center" wrapText="1"/>
    </xf>
    <xf numFmtId="0" fontId="21" fillId="0" borderId="6" xfId="1" applyFont="1" applyFill="1" applyBorder="1" applyAlignment="1">
      <alignment horizontal="left" vertical="center" wrapText="1"/>
    </xf>
    <xf numFmtId="0" fontId="21" fillId="0" borderId="11" xfId="1" applyFont="1" applyFill="1" applyBorder="1" applyAlignment="1">
      <alignment horizontal="left" vertical="center" wrapText="1"/>
    </xf>
  </cellXfs>
  <cellStyles count="243">
    <cellStyle name="_Fleet Base" xfId="2"/>
    <cellStyle name="_Waxi Inv Analysis" xfId="3"/>
    <cellStyle name="Comma" xfId="159" builtinId="3"/>
    <cellStyle name="Comma 2" xfId="4"/>
    <cellStyle name="Comma0" xfId="5"/>
    <cellStyle name="Currency 2" xfId="6"/>
    <cellStyle name="Currency0" xfId="7"/>
    <cellStyle name="Date" xfId="8"/>
    <cellStyle name="Euro" xfId="9"/>
    <cellStyle name="Fixed" xfId="10"/>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Grey" xfId="11"/>
    <cellStyle name="header" xfId="12"/>
    <cellStyle name="Header1" xfId="13"/>
    <cellStyle name="Header2" xfId="14"/>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Input [yellow]" xfId="15"/>
    <cellStyle name="Normal" xfId="0" builtinId="0"/>
    <cellStyle name="Normal - Style1" xfId="16"/>
    <cellStyle name="Normal 2" xfId="1"/>
    <cellStyle name="Normal 3" xfId="17"/>
    <cellStyle name="Percent" xfId="160" builtinId="5"/>
    <cellStyle name="Percent [2]" xfId="18"/>
    <cellStyle name="Percent 2" xfId="19"/>
    <cellStyle name="SAPBEXaggData" xfId="20"/>
    <cellStyle name="SAPBEXaggDataEmph" xfId="21"/>
    <cellStyle name="SAPBEXaggItem" xfId="22"/>
    <cellStyle name="SAPBEXaggItemX" xfId="23"/>
    <cellStyle name="SAPBEXchaText" xfId="24"/>
    <cellStyle name="SAPBEXexcBad7" xfId="25"/>
    <cellStyle name="SAPBEXexcBad8" xfId="26"/>
    <cellStyle name="SAPBEXexcBad9" xfId="27"/>
    <cellStyle name="SAPBEXexcCritical4" xfId="28"/>
    <cellStyle name="SAPBEXexcCritical5" xfId="29"/>
    <cellStyle name="SAPBEXexcCritical6" xfId="30"/>
    <cellStyle name="SAPBEXexcGood1" xfId="31"/>
    <cellStyle name="SAPBEXexcGood2" xfId="32"/>
    <cellStyle name="SAPBEXexcGood3" xfId="33"/>
    <cellStyle name="SAPBEXfilterDrill" xfId="34"/>
    <cellStyle name="SAPBEXfilterItem" xfId="35"/>
    <cellStyle name="SAPBEXfilterText" xfId="36"/>
    <cellStyle name="SAPBEXformats" xfId="37"/>
    <cellStyle name="SAPBEXheaderItem" xfId="38"/>
    <cellStyle name="SAPBEXheaderText" xfId="39"/>
    <cellStyle name="SAPBEXHLevel0" xfId="40"/>
    <cellStyle name="SAPBEXHLevel0X" xfId="41"/>
    <cellStyle name="SAPBEXHLevel1" xfId="42"/>
    <cellStyle name="SAPBEXHLevel1X" xfId="43"/>
    <cellStyle name="SAPBEXHLevel2" xfId="44"/>
    <cellStyle name="SAPBEXHLevel2X" xfId="45"/>
    <cellStyle name="SAPBEXHLevel3" xfId="46"/>
    <cellStyle name="SAPBEXHLevel3X" xfId="47"/>
    <cellStyle name="SAPBEXresData" xfId="48"/>
    <cellStyle name="SAPBEXresDataEmph" xfId="49"/>
    <cellStyle name="SAPBEXresItem" xfId="50"/>
    <cellStyle name="SAPBEXresItemX" xfId="51"/>
    <cellStyle name="SAPBEXstdData" xfId="52"/>
    <cellStyle name="SAPBEXstdDataEmph" xfId="53"/>
    <cellStyle name="SAPBEXstdItem" xfId="54"/>
    <cellStyle name="SAPBEXstdItemX" xfId="55"/>
    <cellStyle name="SAPBEXtitle" xfId="56"/>
    <cellStyle name="SAPBEXundefined" xfId="57"/>
    <cellStyle name="Style 1" xfId="58"/>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externalLink" Target="externalLinks/externalLink1.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84388413558101"/>
          <c:y val="0.026469837531953"/>
          <c:w val="0.815611586441899"/>
          <c:h val="0.879618636842441"/>
        </c:manualLayout>
      </c:layout>
      <c:barChart>
        <c:barDir val="col"/>
        <c:grouping val="clustered"/>
        <c:varyColors val="0"/>
        <c:ser>
          <c:idx val="0"/>
          <c:order val="0"/>
          <c:tx>
            <c:strRef>
              <c:f>WhatIf!$D$26</c:f>
              <c:strCache>
                <c:ptCount val="1"/>
                <c:pt idx="0">
                  <c:v>Revenue</c:v>
                </c:pt>
              </c:strCache>
            </c:strRef>
          </c:tx>
          <c:invertIfNegative val="0"/>
          <c:cat>
            <c:strRef>
              <c:f>WhatIf!$E$25:$H$25</c:f>
              <c:strCache>
                <c:ptCount val="4"/>
                <c:pt idx="0">
                  <c:v>Year 1</c:v>
                </c:pt>
                <c:pt idx="1">
                  <c:v>Year 2</c:v>
                </c:pt>
                <c:pt idx="2">
                  <c:v>Year 3</c:v>
                </c:pt>
                <c:pt idx="3">
                  <c:v>TOTAL</c:v>
                </c:pt>
              </c:strCache>
            </c:strRef>
          </c:cat>
          <c:val>
            <c:numRef>
              <c:f>WhatIf!$E$26:$H$26</c:f>
              <c:numCache>
                <c:formatCode>_-* #,##0.00_-;\-* #,##0.00_-;_-* "-"??_-;_-@_-</c:formatCode>
                <c:ptCount val="4"/>
                <c:pt idx="0">
                  <c:v>22500.0</c:v>
                </c:pt>
                <c:pt idx="1">
                  <c:v>37500.0</c:v>
                </c:pt>
                <c:pt idx="2">
                  <c:v>52500.0</c:v>
                </c:pt>
                <c:pt idx="3">
                  <c:v>112500.0</c:v>
                </c:pt>
              </c:numCache>
            </c:numRef>
          </c:val>
        </c:ser>
        <c:ser>
          <c:idx val="1"/>
          <c:order val="1"/>
          <c:tx>
            <c:strRef>
              <c:f>WhatIf!$D$27</c:f>
              <c:strCache>
                <c:ptCount val="1"/>
                <c:pt idx="0">
                  <c:v>COGS</c:v>
                </c:pt>
              </c:strCache>
            </c:strRef>
          </c:tx>
          <c:invertIfNegative val="0"/>
          <c:cat>
            <c:strRef>
              <c:f>WhatIf!$E$25:$H$25</c:f>
              <c:strCache>
                <c:ptCount val="4"/>
                <c:pt idx="0">
                  <c:v>Year 1</c:v>
                </c:pt>
                <c:pt idx="1">
                  <c:v>Year 2</c:v>
                </c:pt>
                <c:pt idx="2">
                  <c:v>Year 3</c:v>
                </c:pt>
                <c:pt idx="3">
                  <c:v>TOTAL</c:v>
                </c:pt>
              </c:strCache>
            </c:strRef>
          </c:cat>
          <c:val>
            <c:numRef>
              <c:f>WhatIf!$E$27:$H$27</c:f>
              <c:numCache>
                <c:formatCode>_-* #,##0.00_-;\-* #,##0.00_-;_-* "-"??_-;_-@_-</c:formatCode>
                <c:ptCount val="4"/>
                <c:pt idx="0">
                  <c:v>16500.0</c:v>
                </c:pt>
                <c:pt idx="1">
                  <c:v>25250.0</c:v>
                </c:pt>
                <c:pt idx="2">
                  <c:v>31500.0</c:v>
                </c:pt>
                <c:pt idx="3">
                  <c:v>73250.0</c:v>
                </c:pt>
              </c:numCache>
            </c:numRef>
          </c:val>
        </c:ser>
        <c:ser>
          <c:idx val="2"/>
          <c:order val="2"/>
          <c:tx>
            <c:strRef>
              <c:f>WhatIf!$D$28</c:f>
              <c:strCache>
                <c:ptCount val="1"/>
                <c:pt idx="0">
                  <c:v>Gross Profit</c:v>
                </c:pt>
              </c:strCache>
            </c:strRef>
          </c:tx>
          <c:invertIfNegative val="0"/>
          <c:cat>
            <c:strRef>
              <c:f>WhatIf!$E$25:$H$25</c:f>
              <c:strCache>
                <c:ptCount val="4"/>
                <c:pt idx="0">
                  <c:v>Year 1</c:v>
                </c:pt>
                <c:pt idx="1">
                  <c:v>Year 2</c:v>
                </c:pt>
                <c:pt idx="2">
                  <c:v>Year 3</c:v>
                </c:pt>
                <c:pt idx="3">
                  <c:v>TOTAL</c:v>
                </c:pt>
              </c:strCache>
            </c:strRef>
          </c:cat>
          <c:val>
            <c:numRef>
              <c:f>WhatIf!$E$28:$H$28</c:f>
              <c:numCache>
                <c:formatCode>_-* #,##0.00_-;\-* #,##0.00_-;_-* "-"??_-;_-@_-</c:formatCode>
                <c:ptCount val="4"/>
                <c:pt idx="0">
                  <c:v>6000.0</c:v>
                </c:pt>
                <c:pt idx="1">
                  <c:v>12250.0</c:v>
                </c:pt>
                <c:pt idx="2">
                  <c:v>21000.0</c:v>
                </c:pt>
                <c:pt idx="3">
                  <c:v>39250.0</c:v>
                </c:pt>
              </c:numCache>
            </c:numRef>
          </c:val>
        </c:ser>
        <c:ser>
          <c:idx val="3"/>
          <c:order val="3"/>
          <c:tx>
            <c:strRef>
              <c:f>WhatIf!$D$29</c:f>
              <c:strCache>
                <c:ptCount val="1"/>
                <c:pt idx="0">
                  <c:v>Overhead</c:v>
                </c:pt>
              </c:strCache>
            </c:strRef>
          </c:tx>
          <c:invertIfNegative val="0"/>
          <c:cat>
            <c:strRef>
              <c:f>WhatIf!$E$25:$H$25</c:f>
              <c:strCache>
                <c:ptCount val="4"/>
                <c:pt idx="0">
                  <c:v>Year 1</c:v>
                </c:pt>
                <c:pt idx="1">
                  <c:v>Year 2</c:v>
                </c:pt>
                <c:pt idx="2">
                  <c:v>Year 3</c:v>
                </c:pt>
                <c:pt idx="3">
                  <c:v>TOTAL</c:v>
                </c:pt>
              </c:strCache>
            </c:strRef>
          </c:cat>
          <c:val>
            <c:numRef>
              <c:f>WhatIf!$E$29:$H$29</c:f>
              <c:numCache>
                <c:formatCode>_-* #,##0.00_-;\-* #,##0.00_-;_-* "-"??_-;_-@_-</c:formatCode>
                <c:ptCount val="4"/>
                <c:pt idx="0">
                  <c:v>10500.0</c:v>
                </c:pt>
                <c:pt idx="1">
                  <c:v>10500.0</c:v>
                </c:pt>
                <c:pt idx="2">
                  <c:v>10500.0</c:v>
                </c:pt>
                <c:pt idx="3">
                  <c:v>31500.0</c:v>
                </c:pt>
              </c:numCache>
            </c:numRef>
          </c:val>
        </c:ser>
        <c:ser>
          <c:idx val="4"/>
          <c:order val="4"/>
          <c:tx>
            <c:strRef>
              <c:f>WhatIf!$D$30</c:f>
              <c:strCache>
                <c:ptCount val="1"/>
                <c:pt idx="0">
                  <c:v>Net Profit</c:v>
                </c:pt>
              </c:strCache>
            </c:strRef>
          </c:tx>
          <c:invertIfNegative val="0"/>
          <c:cat>
            <c:strRef>
              <c:f>WhatIf!$E$25:$H$25</c:f>
              <c:strCache>
                <c:ptCount val="4"/>
                <c:pt idx="0">
                  <c:v>Year 1</c:v>
                </c:pt>
                <c:pt idx="1">
                  <c:v>Year 2</c:v>
                </c:pt>
                <c:pt idx="2">
                  <c:v>Year 3</c:v>
                </c:pt>
                <c:pt idx="3">
                  <c:v>TOTAL</c:v>
                </c:pt>
              </c:strCache>
            </c:strRef>
          </c:cat>
          <c:val>
            <c:numRef>
              <c:f>WhatIf!$E$30:$H$30</c:f>
              <c:numCache>
                <c:formatCode>_-* #,##0.00_-;\-* #,##0.00_-;_-* "-"??_-;_-@_-</c:formatCode>
                <c:ptCount val="4"/>
                <c:pt idx="0">
                  <c:v>-4500.0</c:v>
                </c:pt>
                <c:pt idx="1">
                  <c:v>1750.0</c:v>
                </c:pt>
                <c:pt idx="2">
                  <c:v>10500.0</c:v>
                </c:pt>
                <c:pt idx="3">
                  <c:v>7750.0</c:v>
                </c:pt>
              </c:numCache>
            </c:numRef>
          </c:val>
        </c:ser>
        <c:dLbls>
          <c:showLegendKey val="0"/>
          <c:showVal val="0"/>
          <c:showCatName val="0"/>
          <c:showSerName val="0"/>
          <c:showPercent val="0"/>
          <c:showBubbleSize val="0"/>
        </c:dLbls>
        <c:gapWidth val="150"/>
        <c:axId val="-2048080328"/>
        <c:axId val="2143534072"/>
      </c:barChart>
      <c:catAx>
        <c:axId val="-2048080328"/>
        <c:scaling>
          <c:orientation val="minMax"/>
        </c:scaling>
        <c:delete val="0"/>
        <c:axPos val="b"/>
        <c:majorTickMark val="out"/>
        <c:minorTickMark val="none"/>
        <c:tickLblPos val="nextTo"/>
        <c:txPr>
          <a:bodyPr rot="0" vert="horz"/>
          <a:lstStyle/>
          <a:p>
            <a:pPr>
              <a:defRPr sz="1600" b="1" i="0"/>
            </a:pPr>
            <a:endParaRPr lang="en-US"/>
          </a:p>
        </c:txPr>
        <c:crossAx val="2143534072"/>
        <c:crosses val="autoZero"/>
        <c:auto val="1"/>
        <c:lblAlgn val="ctr"/>
        <c:lblOffset val="100"/>
        <c:noMultiLvlLbl val="0"/>
      </c:catAx>
      <c:valAx>
        <c:axId val="2143534072"/>
        <c:scaling>
          <c:orientation val="minMax"/>
        </c:scaling>
        <c:delete val="0"/>
        <c:axPos val="l"/>
        <c:majorGridlines/>
        <c:numFmt formatCode="_-* #,##0.00_-;\-* #,##0.00_-;_-* &quot;-&quot;??_-;_-@_-" sourceLinked="1"/>
        <c:majorTickMark val="out"/>
        <c:minorTickMark val="none"/>
        <c:tickLblPos val="nextTo"/>
        <c:txPr>
          <a:bodyPr/>
          <a:lstStyle/>
          <a:p>
            <a:pPr>
              <a:defRPr sz="1600" b="1" i="0"/>
            </a:pPr>
            <a:endParaRPr lang="en-US"/>
          </a:p>
        </c:txPr>
        <c:crossAx val="-2048080328"/>
        <c:crosses val="autoZero"/>
        <c:crossBetween val="between"/>
      </c:valAx>
    </c:plotArea>
    <c:legend>
      <c:legendPos val="r"/>
      <c:layout>
        <c:manualLayout>
          <c:xMode val="edge"/>
          <c:yMode val="edge"/>
          <c:x val="0.184415151644649"/>
          <c:y val="0.090075045436414"/>
          <c:w val="0.151265995855947"/>
          <c:h val="0.308898177019459"/>
        </c:manualLayout>
      </c:layout>
      <c:overlay val="0"/>
      <c:spPr>
        <a:solidFill>
          <a:schemeClr val="bg1"/>
        </a:solidFill>
        <a:ln>
          <a:solidFill>
            <a:schemeClr val="tx1"/>
          </a:solidFill>
        </a:ln>
      </c:spPr>
      <c:txPr>
        <a:bodyPr/>
        <a:lstStyle/>
        <a:p>
          <a:pPr>
            <a:defRPr sz="1600"/>
          </a:pPr>
          <a:endParaRPr lang="en-US"/>
        </a:p>
      </c:txPr>
    </c:legend>
    <c:plotVisOnly val="1"/>
    <c:dispBlanksAs val="gap"/>
    <c:showDLblsOverMax val="0"/>
  </c:chart>
  <c:spPr>
    <a:ln w="12700" cmpd="sng">
      <a:solidFill>
        <a:schemeClr val="tx1"/>
      </a:solidFill>
    </a:ln>
  </c:spPr>
  <c:printSettings>
    <c:headerFooter/>
    <c:pageMargins b="1.0" l="0.75" r="0.75" t="1.0" header="0.5" footer="0.5"/>
    <c:pageSetup/>
  </c:printSettings>
</c:chartSpace>
</file>

<file path=xl/ctrlProps/ctrlProp1.xml><?xml version="1.0" encoding="utf-8"?>
<formControlPr xmlns="http://schemas.microsoft.com/office/spreadsheetml/2009/9/main" objectType="CheckBox" checked="Checked" fmlaLink="H4" lockText="1"/>
</file>

<file path=xl/ctrlProps/ctrlProp2.xml><?xml version="1.0" encoding="utf-8"?>
<formControlPr xmlns="http://schemas.microsoft.com/office/spreadsheetml/2009/9/main" objectType="CheckBox" fmlaLink="I4" lockText="1"/>
</file>

<file path=xl/ctrlProps/ctrlProp3.xml><?xml version="1.0" encoding="utf-8"?>
<formControlPr xmlns="http://schemas.microsoft.com/office/spreadsheetml/2009/9/main" objectType="CheckBox" fmlaLink="F4" lockText="1"/>
</file>

<file path=xl/ctrlProps/ctrlProp4.xml><?xml version="1.0" encoding="utf-8"?>
<formControlPr xmlns="http://schemas.microsoft.com/office/spreadsheetml/2009/9/main" objectType="Scroll" dx="16" fmlaLink="$D$6" horiz="1" max="200" page="10" val="100"/>
</file>

<file path=xl/ctrlProps/ctrlProp5.xml><?xml version="1.0" encoding="utf-8"?>
<formControlPr xmlns="http://schemas.microsoft.com/office/spreadsheetml/2009/9/main" objectType="Scroll" dx="16" fmlaLink="$D$7" horiz="1" max="200" page="10" val="100"/>
</file>

<file path=xl/ctrlProps/ctrlProp6.xml><?xml version="1.0" encoding="utf-8"?>
<formControlPr xmlns="http://schemas.microsoft.com/office/spreadsheetml/2009/9/main" objectType="Scroll" dx="16" fmlaLink="$D$9" horiz="1" max="200" page="10" val="100"/>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4" Type="http://schemas.openxmlformats.org/officeDocument/2006/relationships/hyperlink" Target="#Home!A3"/><Relationship Id="rId1" Type="http://schemas.openxmlformats.org/officeDocument/2006/relationships/image" Target="../media/image1.jpg"/><Relationship Id="rId2" Type="http://schemas.openxmlformats.org/officeDocument/2006/relationships/hyperlink" Target="http://roi-team.us"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Cover!A1"/><Relationship Id="rId4" Type="http://schemas.openxmlformats.org/officeDocument/2006/relationships/hyperlink" Target="#Revenue!B4"/><Relationship Id="rId1" Type="http://schemas.openxmlformats.org/officeDocument/2006/relationships/hyperlink" Target="http://roi-team.us" TargetMode="External"/><Relationship Id="rId2"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hyperlink" Target="#Home!B4"/><Relationship Id="rId2" Type="http://schemas.openxmlformats.org/officeDocument/2006/relationships/hyperlink" Target="#COGS!C4"/></Relationships>
</file>

<file path=xl/drawings/_rels/drawing4.xml.rels><?xml version="1.0" encoding="UTF-8" standalone="yes"?>
<Relationships xmlns="http://schemas.openxmlformats.org/package/2006/relationships"><Relationship Id="rId1" Type="http://schemas.openxmlformats.org/officeDocument/2006/relationships/hyperlink" Target="#Revenue!B4"/><Relationship Id="rId2" Type="http://schemas.openxmlformats.org/officeDocument/2006/relationships/hyperlink" Target="#Overhead!B4"/><Relationship Id="rId3" Type="http://schemas.openxmlformats.org/officeDocument/2006/relationships/hyperlink" Target="#Home!B4"/></Relationships>
</file>

<file path=xl/drawings/_rels/drawing5.xml.rels><?xml version="1.0" encoding="UTF-8" standalone="yes"?>
<Relationships xmlns="http://schemas.openxmlformats.org/package/2006/relationships"><Relationship Id="rId1" Type="http://schemas.openxmlformats.org/officeDocument/2006/relationships/hyperlink" Target="#COGS!C4"/><Relationship Id="rId2" Type="http://schemas.openxmlformats.org/officeDocument/2006/relationships/hyperlink" Target="#WhatIf!B4"/><Relationship Id="rId3" Type="http://schemas.openxmlformats.org/officeDocument/2006/relationships/hyperlink" Target="#Home!B4"/></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hyperlink" Target="#Overhead!B4"/><Relationship Id="rId3" Type="http://schemas.openxmlformats.org/officeDocument/2006/relationships/hyperlink" Target="#Home!B4"/></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19</xdr:col>
      <xdr:colOff>126994</xdr:colOff>
      <xdr:row>55</xdr:row>
      <xdr:rowOff>63500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2"/>
          <a:ext cx="15811494" cy="10540998"/>
        </a:xfrm>
        <a:prstGeom prst="rect">
          <a:avLst/>
        </a:prstGeom>
      </xdr:spPr>
    </xdr:pic>
    <xdr:clientData/>
  </xdr:twoCellAnchor>
  <xdr:twoCellAnchor editAs="oneCell">
    <xdr:from>
      <xdr:col>13</xdr:col>
      <xdr:colOff>520700</xdr:colOff>
      <xdr:row>1</xdr:row>
      <xdr:rowOff>88900</xdr:rowOff>
    </xdr:from>
    <xdr:to>
      <xdr:col>17</xdr:col>
      <xdr:colOff>375558</xdr:colOff>
      <xdr:row>7</xdr:row>
      <xdr:rowOff>48078</xdr:rowOff>
    </xdr:to>
    <xdr:pic>
      <xdr:nvPicPr>
        <xdr:cNvPr id="5" name="Picture 4">
          <a:hlinkClick xmlns:r="http://schemas.openxmlformats.org/officeDocument/2006/relationships" r:id="rId2"/>
        </xdr:cNvPr>
        <xdr:cNvPicPr>
          <a:picLocks noChangeAspect="1"/>
        </xdr:cNvPicPr>
      </xdr:nvPicPr>
      <xdr:blipFill rotWithShape="1">
        <a:blip xmlns:r="http://schemas.openxmlformats.org/officeDocument/2006/relationships" r:embed="rId3">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11252200" y="279400"/>
          <a:ext cx="3156858" cy="1102178"/>
        </a:xfrm>
        <a:prstGeom prst="rect">
          <a:avLst/>
        </a:prstGeom>
      </xdr:spPr>
    </xdr:pic>
    <xdr:clientData/>
  </xdr:twoCellAnchor>
  <xdr:twoCellAnchor>
    <xdr:from>
      <xdr:col>0</xdr:col>
      <xdr:colOff>355600</xdr:colOff>
      <xdr:row>1</xdr:row>
      <xdr:rowOff>139700</xdr:rowOff>
    </xdr:from>
    <xdr:to>
      <xdr:col>11</xdr:col>
      <xdr:colOff>50800</xdr:colOff>
      <xdr:row>7</xdr:row>
      <xdr:rowOff>12700</xdr:rowOff>
    </xdr:to>
    <xdr:grpSp>
      <xdr:nvGrpSpPr>
        <xdr:cNvPr id="23" name="Group 22"/>
        <xdr:cNvGrpSpPr/>
      </xdr:nvGrpSpPr>
      <xdr:grpSpPr>
        <a:xfrm>
          <a:off x="355600" y="330200"/>
          <a:ext cx="8775700" cy="1016000"/>
          <a:chOff x="355600" y="330200"/>
          <a:chExt cx="8902700" cy="1016000"/>
        </a:xfrm>
      </xdr:grpSpPr>
      <xdr:grpSp>
        <xdr:nvGrpSpPr>
          <xdr:cNvPr id="14" name="Group 13"/>
          <xdr:cNvGrpSpPr/>
        </xdr:nvGrpSpPr>
        <xdr:grpSpPr>
          <a:xfrm>
            <a:off x="355600" y="330200"/>
            <a:ext cx="8763000" cy="1016000"/>
            <a:chOff x="3549771" y="4294372"/>
            <a:chExt cx="5936952" cy="1016000"/>
          </a:xfrm>
        </xdr:grpSpPr>
        <xdr:sp macro="" textlink="">
          <xdr:nvSpPr>
            <xdr:cNvPr id="16" name="Rounded Rectangle 15"/>
            <xdr:cNvSpPr/>
          </xdr:nvSpPr>
          <xdr:spPr>
            <a:xfrm>
              <a:off x="3576133" y="4294372"/>
              <a:ext cx="5910590"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sp macro="" textlink="">
          <xdr:nvSpPr>
            <xdr:cNvPr id="17" name="Rounded Rectangle 16"/>
            <xdr:cNvSpPr/>
          </xdr:nvSpPr>
          <xdr:spPr>
            <a:xfrm>
              <a:off x="3549771" y="4306186"/>
              <a:ext cx="5910590"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sp macro="" textlink="">
        <xdr:nvSpPr>
          <xdr:cNvPr id="15" name="TextBox 14"/>
          <xdr:cNvSpPr txBox="1"/>
        </xdr:nvSpPr>
        <xdr:spPr>
          <a:xfrm>
            <a:off x="459348" y="416442"/>
            <a:ext cx="8671952" cy="830997"/>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indent="0"/>
            <a:r>
              <a:rPr lang="en-US" sz="48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Can Your Idea Make Money?</a:t>
            </a:r>
          </a:p>
        </xdr:txBody>
      </xdr:sp>
    </xdr:grpSp>
    <xdr:clientData/>
  </xdr:twoCellAnchor>
  <xdr:twoCellAnchor>
    <xdr:from>
      <xdr:col>5</xdr:col>
      <xdr:colOff>309820</xdr:colOff>
      <xdr:row>19</xdr:row>
      <xdr:rowOff>151514</xdr:rowOff>
    </xdr:from>
    <xdr:to>
      <xdr:col>12</xdr:col>
      <xdr:colOff>468272</xdr:colOff>
      <xdr:row>25</xdr:row>
      <xdr:rowOff>24514</xdr:rowOff>
    </xdr:to>
    <xdr:grpSp>
      <xdr:nvGrpSpPr>
        <xdr:cNvPr id="18" name="Group 17"/>
        <xdr:cNvGrpSpPr/>
      </xdr:nvGrpSpPr>
      <xdr:grpSpPr>
        <a:xfrm>
          <a:off x="4437320" y="3771014"/>
          <a:ext cx="5936952" cy="1016000"/>
          <a:chOff x="3549771" y="4294372"/>
          <a:chExt cx="5936952" cy="1016000"/>
        </a:xfrm>
      </xdr:grpSpPr>
      <xdr:grpSp>
        <xdr:nvGrpSpPr>
          <xdr:cNvPr id="19" name="Group 18"/>
          <xdr:cNvGrpSpPr/>
        </xdr:nvGrpSpPr>
        <xdr:grpSpPr>
          <a:xfrm>
            <a:off x="3549771" y="4294372"/>
            <a:ext cx="5936952" cy="1016000"/>
            <a:chOff x="3288117" y="4306186"/>
            <a:chExt cx="6186083" cy="1016000"/>
          </a:xfrm>
        </xdr:grpSpPr>
        <xdr:sp macro="" textlink="">
          <xdr:nvSpPr>
            <xdr:cNvPr id="21" name="Rounded Rectangle 20"/>
            <xdr:cNvSpPr/>
          </xdr:nvSpPr>
          <xdr:spPr>
            <a:xfrm>
              <a:off x="3576133" y="4294372"/>
              <a:ext cx="5910590"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sp macro="" textlink="">
          <xdr:nvSpPr>
            <xdr:cNvPr id="22" name="Rounded Rectangle 21"/>
            <xdr:cNvSpPr/>
          </xdr:nvSpPr>
          <xdr:spPr>
            <a:xfrm>
              <a:off x="3549771" y="4306186"/>
              <a:ext cx="5910590"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sp macro="" textlink="">
        <xdr:nvSpPr>
          <xdr:cNvPr id="20" name="TextBox 19">
            <a:hlinkClick xmlns:r="http://schemas.openxmlformats.org/officeDocument/2006/relationships" r:id="rId4"/>
          </xdr:cNvPr>
          <xdr:cNvSpPr txBox="1"/>
        </xdr:nvSpPr>
        <xdr:spPr>
          <a:xfrm>
            <a:off x="4102100" y="4394200"/>
            <a:ext cx="5076455" cy="769441"/>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US" sz="44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Click Here to Start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21066</xdr:rowOff>
    </xdr:from>
    <xdr:to>
      <xdr:col>2</xdr:col>
      <xdr:colOff>127000</xdr:colOff>
      <xdr:row>12</xdr:row>
      <xdr:rowOff>555626</xdr:rowOff>
    </xdr:to>
    <xdr:sp macro="" textlink="">
      <xdr:nvSpPr>
        <xdr:cNvPr id="20" name="TextBox 19"/>
        <xdr:cNvSpPr txBox="1"/>
      </xdr:nvSpPr>
      <xdr:spPr>
        <a:xfrm>
          <a:off x="444500" y="1291066"/>
          <a:ext cx="7048500" cy="5043060"/>
        </a:xfrm>
        <a:prstGeom prst="rect">
          <a:avLst/>
        </a:prstGeom>
        <a:solidFill>
          <a:schemeClr val="bg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91440" lvl="1" indent="0" algn="l" rtl="0">
            <a:spcAft>
              <a:spcPts val="600"/>
            </a:spcAft>
            <a:buFontTx/>
            <a:buNone/>
            <a:defRPr sz="1000"/>
          </a:pPr>
          <a:r>
            <a:rPr lang="en-US" sz="1800" b="0" i="0" u="none" strike="noStrike" baseline="0">
              <a:solidFill>
                <a:srgbClr val="0D0F11"/>
              </a:solidFill>
              <a:latin typeface="Arial"/>
              <a:ea typeface="+mn-ea"/>
              <a:cs typeface="Arial"/>
            </a:rPr>
            <a:t>This analysis is intended to provide insights into your idea's profit potential. This tool assumes you have already considered the excitement your prospective customers are already demonstrating and the competition to be found on the Internet and anywhere else it might show up. If you haven't done that analysis alrerady, go back and do that first (our sales tool might help).</a:t>
          </a:r>
        </a:p>
        <a:p>
          <a:pPr marL="91440" lvl="1" indent="0" algn="l" rtl="0">
            <a:spcAft>
              <a:spcPts val="600"/>
            </a:spcAft>
            <a:buFontTx/>
            <a:buNone/>
            <a:defRPr sz="1000"/>
          </a:pPr>
          <a:r>
            <a:rPr lang="en-US" sz="1800" b="0" i="0" u="none" strike="noStrike" baseline="0">
              <a:solidFill>
                <a:srgbClr val="0D0F11"/>
              </a:solidFill>
              <a:latin typeface="Arial"/>
              <a:ea typeface="+mn-ea"/>
              <a:cs typeface="Arial"/>
            </a:rPr>
            <a:t>Here we will consider:</a:t>
          </a:r>
        </a:p>
        <a:p>
          <a:pPr marL="80010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How many you think you can sell</a:t>
          </a:r>
        </a:p>
        <a:p>
          <a:pPr marL="80010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How much you think you can sell them for</a:t>
          </a:r>
        </a:p>
        <a:p>
          <a:pPr marL="80010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How much it will cost to produce and deliver each one</a:t>
          </a:r>
        </a:p>
        <a:p>
          <a:pPr marL="80010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How much it will cost you to be in business</a:t>
          </a:r>
        </a:p>
        <a:p>
          <a:pPr marL="182880" lvl="1" indent="0" algn="l" rtl="0">
            <a:spcAft>
              <a:spcPts val="600"/>
            </a:spcAft>
            <a:buFontTx/>
            <a:buNone/>
            <a:defRPr sz="1000"/>
          </a:pPr>
          <a:r>
            <a:rPr lang="en-US" sz="1800" b="0" i="0" u="none" strike="noStrike" baseline="0">
              <a:solidFill>
                <a:srgbClr val="0D0F11"/>
              </a:solidFill>
              <a:latin typeface="Arial"/>
              <a:ea typeface="+mn-ea"/>
              <a:cs typeface="Arial"/>
            </a:rPr>
            <a:t>After you've made your first estimates, you will have an opportunity to play 'what if' games with all of these profit determinants. We don't know your business, but we will freely dispense generic advice as you go along.</a:t>
          </a:r>
        </a:p>
      </xdr:txBody>
    </xdr:sp>
    <xdr:clientData/>
  </xdr:twoCellAnchor>
  <xdr:twoCellAnchor>
    <xdr:from>
      <xdr:col>1</xdr:col>
      <xdr:colOff>0</xdr:colOff>
      <xdr:row>14</xdr:row>
      <xdr:rowOff>190501</xdr:rowOff>
    </xdr:from>
    <xdr:to>
      <xdr:col>2</xdr:col>
      <xdr:colOff>115454</xdr:colOff>
      <xdr:row>36</xdr:row>
      <xdr:rowOff>111125</xdr:rowOff>
    </xdr:to>
    <xdr:grpSp>
      <xdr:nvGrpSpPr>
        <xdr:cNvPr id="2" name="Group 1"/>
        <xdr:cNvGrpSpPr/>
      </xdr:nvGrpSpPr>
      <xdr:grpSpPr>
        <a:xfrm>
          <a:off x="444500" y="6858001"/>
          <a:ext cx="7036954" cy="4175124"/>
          <a:chOff x="7366000" y="1301751"/>
          <a:chExt cx="7036954" cy="4175124"/>
        </a:xfrm>
      </xdr:grpSpPr>
      <xdr:sp macro="" textlink="">
        <xdr:nvSpPr>
          <xdr:cNvPr id="31" name="TextBox 30"/>
          <xdr:cNvSpPr txBox="1"/>
        </xdr:nvSpPr>
        <xdr:spPr>
          <a:xfrm>
            <a:off x="7366000" y="1301751"/>
            <a:ext cx="7036954" cy="4175124"/>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800" b="0" i="0" u="none" strike="noStrike" baseline="0">
                <a:solidFill>
                  <a:srgbClr val="0D0F11"/>
                </a:solidFill>
                <a:latin typeface="Arial"/>
                <a:cs typeface="Arial"/>
              </a:rPr>
              <a:t>ROI-Team offers a valuable step-by-step toolkit for entrepreneurs, some free, some a bit more robust and not quite free.</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Check them out on our web site.</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No warranty is expressed or implied about the suitability of these tools to your situation, and we recommend professional legal and accounting advice if your situation is complex or uncertain.</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Copyright © 2007 - 2018 by ROI-Team, Inc.  All rights reserved.</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xdr:txBody>
      </xdr:sp>
      <xdr:pic>
        <xdr:nvPicPr>
          <xdr:cNvPr id="36" name="Picture 35">
            <a:hlinkClick xmlns:r="http://schemas.openxmlformats.org/officeDocument/2006/relationships" r:id="rId1"/>
          </xdr:cNvPr>
          <xdr:cNvPicPr>
            <a:picLocks noChangeAspect="1"/>
          </xdr:cNvPicPr>
        </xdr:nvPicPr>
        <xdr:blipFill rotWithShape="1">
          <a:blip xmlns:r="http://schemas.openxmlformats.org/officeDocument/2006/relationships" r:embed="rId2">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9159875" y="2540001"/>
            <a:ext cx="3156858" cy="1102178"/>
          </a:xfrm>
          <a:prstGeom prst="rect">
            <a:avLst/>
          </a:prstGeom>
        </xdr:spPr>
      </xdr:pic>
    </xdr:grpSp>
    <xdr:clientData/>
  </xdr:twoCellAnchor>
  <xdr:twoCellAnchor>
    <xdr:from>
      <xdr:col>0</xdr:col>
      <xdr:colOff>0</xdr:colOff>
      <xdr:row>0</xdr:row>
      <xdr:rowOff>158750</xdr:rowOff>
    </xdr:from>
    <xdr:to>
      <xdr:col>4</xdr:col>
      <xdr:colOff>5667375</xdr:colOff>
      <xdr:row>0</xdr:row>
      <xdr:rowOff>866636</xdr:rowOff>
    </xdr:to>
    <xdr:grpSp>
      <xdr:nvGrpSpPr>
        <xdr:cNvPr id="15" name="Group 14"/>
        <xdr:cNvGrpSpPr/>
      </xdr:nvGrpSpPr>
      <xdr:grpSpPr>
        <a:xfrm>
          <a:off x="0" y="158750"/>
          <a:ext cx="14303375" cy="707886"/>
          <a:chOff x="0" y="158750"/>
          <a:chExt cx="14303375" cy="707886"/>
        </a:xfrm>
      </xdr:grpSpPr>
      <xdr:grpSp>
        <xdr:nvGrpSpPr>
          <xdr:cNvPr id="16" name="Group 15"/>
          <xdr:cNvGrpSpPr/>
        </xdr:nvGrpSpPr>
        <xdr:grpSpPr>
          <a:xfrm>
            <a:off x="0" y="158750"/>
            <a:ext cx="14303375" cy="707886"/>
            <a:chOff x="0" y="0"/>
            <a:chExt cx="14303375" cy="707886"/>
          </a:xfrm>
        </xdr:grpSpPr>
        <xdr:sp macro="" textlink="">
          <xdr:nvSpPr>
            <xdr:cNvPr id="18" name="TextBox 17"/>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Can Your Idea Make Money?</a:t>
              </a:r>
            </a:p>
          </xdr:txBody>
        </xdr:sp>
        <xdr:grpSp>
          <xdr:nvGrpSpPr>
            <xdr:cNvPr id="19" name="Group 18"/>
            <xdr:cNvGrpSpPr/>
          </xdr:nvGrpSpPr>
          <xdr:grpSpPr>
            <a:xfrm>
              <a:off x="10302875" y="0"/>
              <a:ext cx="4000500" cy="603250"/>
              <a:chOff x="1231900" y="2944298"/>
              <a:chExt cx="4330700" cy="719667"/>
            </a:xfrm>
          </xdr:grpSpPr>
          <xdr:grpSp>
            <xdr:nvGrpSpPr>
              <xdr:cNvPr id="21" name="Group 20"/>
              <xdr:cNvGrpSpPr/>
            </xdr:nvGrpSpPr>
            <xdr:grpSpPr>
              <a:xfrm>
                <a:off x="1231900" y="2944298"/>
                <a:ext cx="4330700" cy="719667"/>
                <a:chOff x="1231900" y="3987800"/>
                <a:chExt cx="4330700" cy="719667"/>
              </a:xfrm>
            </xdr:grpSpPr>
            <xdr:sp macro="" textlink="">
              <xdr:nvSpPr>
                <xdr:cNvPr id="27" name="Left-Right Arrow 26"/>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8" name="Group 27"/>
                <xdr:cNvGrpSpPr/>
              </xdr:nvGrpSpPr>
              <xdr:grpSpPr>
                <a:xfrm>
                  <a:off x="1231900" y="3987800"/>
                  <a:ext cx="4330700" cy="719667"/>
                  <a:chOff x="1231900" y="3987800"/>
                  <a:chExt cx="4330700" cy="863600"/>
                </a:xfrm>
              </xdr:grpSpPr>
              <xdr:sp macro="" textlink="">
                <xdr:nvSpPr>
                  <xdr:cNvPr id="30" name="Left-Right Arrow 29"/>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32" name="Straight Connector 31"/>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33" name="Straight Connector 32"/>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2" name="TextBox 21">
                <a:hlinkClick xmlns:r="http://schemas.openxmlformats.org/officeDocument/2006/relationships" r:id="rId3"/>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Cover</a:t>
                </a:r>
              </a:p>
            </xdr:txBody>
          </xdr:sp>
          <xdr:sp macro="" textlink="">
            <xdr:nvSpPr>
              <xdr:cNvPr id="23" name="TextBox 22">
                <a:hlinkClick xmlns:r="http://schemas.openxmlformats.org/officeDocument/2006/relationships" r:id="rId4"/>
              </xdr:cNvPr>
              <xdr:cNvSpPr txBox="1"/>
            </xdr:nvSpPr>
            <xdr:spPr>
              <a:xfrm>
                <a:off x="4190999"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Start</a:t>
                </a:r>
              </a:p>
            </xdr:txBody>
          </xdr:sp>
          <xdr:sp macro="" textlink="">
            <xdr:nvSpPr>
              <xdr:cNvPr id="24" name="TextBox 23"/>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sp macro="" textlink="">
        <xdr:nvSpPr>
          <xdr:cNvPr id="17" name="Rectangle 16"/>
          <xdr:cNvSpPr/>
        </xdr:nvSpPr>
        <xdr:spPr>
          <a:xfrm>
            <a:off x="11715750" y="238125"/>
            <a:ext cx="1143000" cy="428625"/>
          </a:xfrm>
          <a:prstGeom prst="rect">
            <a:avLst/>
          </a:prstGeom>
          <a:solidFill>
            <a:schemeClr val="bg1">
              <a:lumMod val="75000"/>
              <a:alpha val="32000"/>
            </a:schemeClr>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3</xdr:row>
      <xdr:rowOff>0</xdr:rowOff>
    </xdr:to>
    <xdr:sp macro="" textlink="">
      <xdr:nvSpPr>
        <xdr:cNvPr id="2" name="Rectangle 1"/>
        <xdr:cNvSpPr>
          <a:spLocks noChangeArrowheads="1"/>
        </xdr:cNvSpPr>
      </xdr:nvSpPr>
      <xdr:spPr bwMode="auto">
        <a:xfrm>
          <a:off x="0" y="1879600"/>
          <a:ext cx="4330700" cy="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0</xdr:rowOff>
    </xdr:from>
    <xdr:to>
      <xdr:col>2</xdr:col>
      <xdr:colOff>0</xdr:colOff>
      <xdr:row>3</xdr:row>
      <xdr:rowOff>0</xdr:rowOff>
    </xdr:to>
    <xdr:sp macro="" textlink="">
      <xdr:nvSpPr>
        <xdr:cNvPr id="3" name="Rectangle 2"/>
        <xdr:cNvSpPr>
          <a:spLocks noChangeArrowheads="1"/>
        </xdr:cNvSpPr>
      </xdr:nvSpPr>
      <xdr:spPr bwMode="auto">
        <a:xfrm>
          <a:off x="0" y="1879600"/>
          <a:ext cx="4330700" cy="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330200</xdr:rowOff>
    </xdr:from>
    <xdr:to>
      <xdr:col>7</xdr:col>
      <xdr:colOff>1181100</xdr:colOff>
      <xdr:row>0</xdr:row>
      <xdr:rowOff>647700</xdr:rowOff>
    </xdr:to>
    <xdr:sp macro="" textlink="">
      <xdr:nvSpPr>
        <xdr:cNvPr id="4" name="Processes" hidden="1">
          <a:extLst>
            <a:ext uri="{63B3BB69-23CF-44E3-9099-C40C66FF867C}">
              <a14:compatExt xmlns:a14="http://schemas.microsoft.com/office/drawing/2010/main" spid="_x0000_s5873929"/>
            </a:ext>
          </a:extLst>
        </xdr:cNvPr>
        <xdr:cNvSpPr/>
      </xdr:nvSpPr>
      <xdr:spPr>
        <a:xfrm>
          <a:off x="9436100" y="330200"/>
          <a:ext cx="5003800" cy="317500"/>
        </a:xfrm>
        <a:prstGeom prst="rect">
          <a:avLst/>
        </a:prstGeom>
      </xdr:spPr>
    </xdr:sp>
    <xdr:clientData/>
  </xdr:twoCellAnchor>
  <xdr:twoCellAnchor editAs="oneCell">
    <xdr:from>
      <xdr:col>4</xdr:col>
      <xdr:colOff>0</xdr:colOff>
      <xdr:row>0</xdr:row>
      <xdr:rowOff>279400</xdr:rowOff>
    </xdr:from>
    <xdr:to>
      <xdr:col>7</xdr:col>
      <xdr:colOff>1168400</xdr:colOff>
      <xdr:row>0</xdr:row>
      <xdr:rowOff>635000</xdr:rowOff>
    </xdr:to>
    <xdr:sp macro="" textlink="">
      <xdr:nvSpPr>
        <xdr:cNvPr id="16" name="Bus_Mod" hidden="1">
          <a:extLst>
            <a:ext uri="{63B3BB69-23CF-44E3-9099-C40C66FF867C}">
              <a14:compatExt xmlns:a14="http://schemas.microsoft.com/office/drawing/2010/main" spid="_x0000_s5871880"/>
            </a:ext>
          </a:extLst>
        </xdr:cNvPr>
        <xdr:cNvSpPr/>
      </xdr:nvSpPr>
      <xdr:spPr>
        <a:xfrm>
          <a:off x="9436100" y="279400"/>
          <a:ext cx="4991100" cy="355600"/>
        </a:xfrm>
        <a:prstGeom prst="rect">
          <a:avLst/>
        </a:prstGeom>
      </xdr:spPr>
    </xdr:sp>
    <xdr:clientData/>
  </xdr:twoCellAnchor>
  <xdr:twoCellAnchor>
    <xdr:from>
      <xdr:col>7</xdr:col>
      <xdr:colOff>15875</xdr:colOff>
      <xdr:row>3</xdr:row>
      <xdr:rowOff>95251</xdr:rowOff>
    </xdr:from>
    <xdr:to>
      <xdr:col>10</xdr:col>
      <xdr:colOff>1390649</xdr:colOff>
      <xdr:row>13</xdr:row>
      <xdr:rowOff>15875</xdr:rowOff>
    </xdr:to>
    <xdr:sp macro="" textlink="">
      <xdr:nvSpPr>
        <xdr:cNvPr id="18" name="TextBox 17"/>
        <xdr:cNvSpPr txBox="1"/>
      </xdr:nvSpPr>
      <xdr:spPr>
        <a:xfrm>
          <a:off x="11668125" y="1968501"/>
          <a:ext cx="5661024" cy="5000624"/>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400">
            <a:latin typeface="Arial"/>
            <a:cs typeface="Arial"/>
          </a:endParaRPr>
        </a:p>
        <a:p>
          <a:pPr marL="182880"/>
          <a:r>
            <a:rPr lang="en-US" sz="1800" b="1" i="1" u="sng">
              <a:latin typeface="Arial"/>
              <a:cs typeface="Arial"/>
            </a:rPr>
            <a:t>Instructions</a:t>
          </a:r>
          <a:endParaRPr lang="en-US" sz="1400" b="1" i="1" u="sng">
            <a:latin typeface="Arial"/>
            <a:cs typeface="Arial"/>
          </a:endParaRPr>
        </a:p>
        <a:p>
          <a:pPr marL="182880"/>
          <a:endParaRPr lang="en-US" sz="1400">
            <a:latin typeface="Arial"/>
            <a:cs typeface="Arial"/>
          </a:endParaRPr>
        </a:p>
        <a:p>
          <a:pPr marL="182880"/>
          <a:r>
            <a:rPr lang="en-US" sz="1400">
              <a:latin typeface="Arial"/>
              <a:cs typeface="Arial"/>
            </a:rPr>
            <a:t>Revenue - incoming money - generally comes in every time a customer buys a product.</a:t>
          </a:r>
          <a:r>
            <a:rPr lang="en-US" sz="1400" baseline="0">
              <a:latin typeface="Arial"/>
              <a:cs typeface="Arial"/>
            </a:rPr>
            <a:t> 'Product' here refers to tangible goods or services, and 'money' here means cash. (Early-stage entrepreneur's should focus on cash. There's an old saying: 'when you're out of cash you're out of business.')</a:t>
          </a:r>
        </a:p>
        <a:p>
          <a:pPr marL="182880"/>
          <a:endParaRPr lang="en-US" sz="1400" baseline="0">
            <a:latin typeface="Arial"/>
            <a:cs typeface="Arial"/>
          </a:endParaRPr>
        </a:p>
        <a:p>
          <a:pPr marL="182880"/>
          <a:r>
            <a:rPr lang="en-US" sz="1400" baseline="0">
              <a:latin typeface="Arial"/>
              <a:cs typeface="Arial"/>
            </a:rPr>
            <a:t>For up to five products, enter what it is and:</a:t>
          </a:r>
        </a:p>
        <a:p>
          <a:pPr marL="182880"/>
          <a:endParaRPr lang="en-US" sz="1400" baseline="0">
            <a:latin typeface="Arial"/>
            <a:cs typeface="Arial"/>
          </a:endParaRPr>
        </a:p>
        <a:p>
          <a:pPr marL="468630" indent="-285750">
            <a:buFont typeface="Courier New"/>
            <a:buChar char="o"/>
          </a:pPr>
          <a:r>
            <a:rPr lang="en-US" sz="1400" baseline="0">
              <a:latin typeface="Arial"/>
              <a:cs typeface="Arial"/>
            </a:rPr>
            <a:t>How many of each you anticipate seling in the first 3 years</a:t>
          </a:r>
        </a:p>
        <a:p>
          <a:pPr marL="468630" indent="-285750">
            <a:buFont typeface="Courier New"/>
            <a:buChar char="o"/>
          </a:pPr>
          <a:endParaRPr lang="en-US" sz="1400" baseline="0">
            <a:latin typeface="Arial"/>
            <a:cs typeface="Arial"/>
          </a:endParaRPr>
        </a:p>
        <a:p>
          <a:pPr marL="468630" indent="-285750">
            <a:buFont typeface="Courier New"/>
            <a:buChar char="o"/>
          </a:pPr>
          <a:r>
            <a:rPr lang="en-US" sz="1400" baseline="0">
              <a:latin typeface="Arial"/>
              <a:cs typeface="Arial"/>
            </a:rPr>
            <a:t>Your average selling price for each product in each year</a:t>
          </a:r>
        </a:p>
        <a:p>
          <a:pPr marL="114300" indent="0">
            <a:buFontTx/>
            <a:buNone/>
          </a:pPr>
          <a:endParaRPr lang="en-US" sz="1400" baseline="0">
            <a:latin typeface="Arial"/>
            <a:cs typeface="Arial"/>
          </a:endParaRPr>
        </a:p>
        <a:p>
          <a:pPr marL="114300" indent="0">
            <a:buFontTx/>
            <a:buNone/>
          </a:pPr>
          <a:r>
            <a:rPr lang="en-US" sz="1400" baseline="0">
              <a:latin typeface="Arial"/>
              <a:cs typeface="Arial"/>
            </a:rPr>
            <a:t>We will track your total revenue and year to year growth, and provide our observations based on these.</a:t>
          </a:r>
        </a:p>
        <a:p>
          <a:pPr marL="114300" indent="0">
            <a:buFontTx/>
            <a:buNone/>
          </a:pPr>
          <a:endParaRPr lang="en-US" sz="1400" baseline="0">
            <a:latin typeface="Arial"/>
            <a:cs typeface="Arial"/>
          </a:endParaRPr>
        </a:p>
        <a:p>
          <a:pPr marL="114300" indent="0">
            <a:buFontTx/>
            <a:buNone/>
          </a:pPr>
          <a:endParaRPr lang="en-US" sz="1400" baseline="0">
            <a:latin typeface="Arial"/>
            <a:cs typeface="Arial"/>
          </a:endParaRPr>
        </a:p>
        <a:p>
          <a:pPr marL="114300" indent="0">
            <a:buFontTx/>
            <a:buNone/>
          </a:pPr>
          <a:r>
            <a:rPr lang="en-US" sz="1600" b="1">
              <a:latin typeface="Arial"/>
              <a:cs typeface="Arial"/>
            </a:rPr>
            <a:t>        Click this box for</a:t>
          </a:r>
          <a:r>
            <a:rPr lang="en-US" sz="1600" b="1" baseline="0">
              <a:latin typeface="Arial"/>
              <a:cs typeface="Arial"/>
            </a:rPr>
            <a:t> our comments</a:t>
          </a:r>
          <a:endParaRPr lang="en-US" sz="1600" b="1">
            <a:latin typeface="Arial"/>
            <a:cs typeface="Arial"/>
          </a:endParaRPr>
        </a:p>
      </xdr:txBody>
    </xdr:sp>
    <xdr:clientData/>
  </xdr:twoCellAnchor>
  <xdr:twoCellAnchor>
    <xdr:from>
      <xdr:col>7</xdr:col>
      <xdr:colOff>555625</xdr:colOff>
      <xdr:row>11</xdr:row>
      <xdr:rowOff>47625</xdr:rowOff>
    </xdr:from>
    <xdr:to>
      <xdr:col>10</xdr:col>
      <xdr:colOff>825501</xdr:colOff>
      <xdr:row>12</xdr:row>
      <xdr:rowOff>63500</xdr:rowOff>
    </xdr:to>
    <xdr:grpSp>
      <xdr:nvGrpSpPr>
        <xdr:cNvPr id="21" name="Group 20"/>
        <xdr:cNvGrpSpPr/>
      </xdr:nvGrpSpPr>
      <xdr:grpSpPr>
        <a:xfrm>
          <a:off x="12207875" y="5984875"/>
          <a:ext cx="4556126" cy="523875"/>
          <a:chOff x="10096499" y="5969000"/>
          <a:chExt cx="4302125" cy="523875"/>
        </a:xfrm>
      </xdr:grpSpPr>
      <mc:AlternateContent xmlns:mc="http://schemas.openxmlformats.org/markup-compatibility/2006">
        <mc:Choice xmlns:a14="http://schemas.microsoft.com/office/drawing/2010/main" Requires="a14">
          <xdr:sp macro="" textlink="">
            <xdr:nvSpPr>
              <xdr:cNvPr id="34819" name="Check Box 3" hidden="1">
                <a:extLst>
                  <a:ext uri="{63B3BB69-23CF-44E3-9099-C40C66FF867C}">
                    <a14:compatExt spid="_x0000_s34819"/>
                  </a:ext>
                </a:extLst>
              </xdr:cNvPr>
              <xdr:cNvSpPr/>
            </xdr:nvSpPr>
            <xdr:spPr>
              <a:xfrm>
                <a:off x="13817599" y="5969000"/>
                <a:ext cx="581025" cy="508000"/>
              </a:xfrm>
              <a:prstGeom prst="rect">
                <a:avLst/>
              </a:prstGeom>
            </xdr:spPr>
          </xdr:sp>
        </mc:Choice>
        <mc:Fallback/>
      </mc:AlternateContent>
      <xdr:sp macro="" textlink="">
        <xdr:nvSpPr>
          <xdr:cNvPr id="23" name="Right Arrow 22"/>
          <xdr:cNvSpPr/>
        </xdr:nvSpPr>
        <xdr:spPr>
          <a:xfrm>
            <a:off x="10096499" y="5969001"/>
            <a:ext cx="3317875" cy="523874"/>
          </a:xfrm>
          <a:prstGeom prst="rightArrow">
            <a:avLst>
              <a:gd name="adj1" fmla="val 73148"/>
              <a:gd name="adj2" fmla="val 50000"/>
            </a:avLst>
          </a:prstGeom>
          <a:noFill/>
          <a:ln w="28575" cmpd="sng">
            <a:solidFill>
              <a:srgbClr val="0000FF"/>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clientData/>
  </xdr:twoCellAnchor>
  <xdr:twoCellAnchor>
    <xdr:from>
      <xdr:col>0</xdr:col>
      <xdr:colOff>0</xdr:colOff>
      <xdr:row>0</xdr:row>
      <xdr:rowOff>158750</xdr:rowOff>
    </xdr:from>
    <xdr:to>
      <xdr:col>8</xdr:col>
      <xdr:colOff>1222375</xdr:colOff>
      <xdr:row>0</xdr:row>
      <xdr:rowOff>866636</xdr:rowOff>
    </xdr:to>
    <xdr:grpSp>
      <xdr:nvGrpSpPr>
        <xdr:cNvPr id="20" name="Group 19"/>
        <xdr:cNvGrpSpPr/>
      </xdr:nvGrpSpPr>
      <xdr:grpSpPr>
        <a:xfrm>
          <a:off x="0" y="158750"/>
          <a:ext cx="14303375" cy="707886"/>
          <a:chOff x="0" y="0"/>
          <a:chExt cx="14303375" cy="707886"/>
        </a:xfrm>
      </xdr:grpSpPr>
      <xdr:sp macro="" textlink="">
        <xdr:nvSpPr>
          <xdr:cNvPr id="22" name="TextBox 21"/>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How Much Revenue Do You Expect?</a:t>
            </a:r>
          </a:p>
        </xdr:txBody>
      </xdr:sp>
      <xdr:grpSp>
        <xdr:nvGrpSpPr>
          <xdr:cNvPr id="24" name="Group 23"/>
          <xdr:cNvGrpSpPr/>
        </xdr:nvGrpSpPr>
        <xdr:grpSpPr>
          <a:xfrm>
            <a:off x="10302875" y="0"/>
            <a:ext cx="4000500" cy="603250"/>
            <a:chOff x="1231900" y="2944298"/>
            <a:chExt cx="4330700" cy="719667"/>
          </a:xfrm>
        </xdr:grpSpPr>
        <xdr:grpSp>
          <xdr:nvGrpSpPr>
            <xdr:cNvPr id="25" name="Group 24"/>
            <xdr:cNvGrpSpPr/>
          </xdr:nvGrpSpPr>
          <xdr:grpSpPr>
            <a:xfrm>
              <a:off x="1231900" y="2944298"/>
              <a:ext cx="4330700" cy="719667"/>
              <a:chOff x="1231900" y="3987800"/>
              <a:chExt cx="4330700" cy="719667"/>
            </a:xfrm>
          </xdr:grpSpPr>
          <xdr:sp macro="" textlink="">
            <xdr:nvSpPr>
              <xdr:cNvPr id="29" name="Left-Right Arrow 28"/>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30" name="Group 29"/>
              <xdr:cNvGrpSpPr/>
            </xdr:nvGrpSpPr>
            <xdr:grpSpPr>
              <a:xfrm>
                <a:off x="1231900" y="3987800"/>
                <a:ext cx="4330700" cy="719667"/>
                <a:chOff x="1231900" y="3987800"/>
                <a:chExt cx="4330700" cy="863600"/>
              </a:xfrm>
            </xdr:grpSpPr>
            <xdr:sp macro="" textlink="">
              <xdr:nvSpPr>
                <xdr:cNvPr id="31" name="Left-Right Arrow 30"/>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32" name="Straight Connector 31"/>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33" name="Straight Connector 32"/>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6" name="TextBox 25">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7" name="TextBox 26">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8" name="TextBox 27">
              <a:hlinkClick xmlns:r="http://schemas.openxmlformats.org/officeDocument/2006/relationships" r:id="rId1"/>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3</xdr:row>
      <xdr:rowOff>0</xdr:rowOff>
    </xdr:to>
    <xdr:sp macro="" textlink="">
      <xdr:nvSpPr>
        <xdr:cNvPr id="2" name="Rectangle 1"/>
        <xdr:cNvSpPr>
          <a:spLocks noChangeArrowheads="1"/>
        </xdr:cNvSpPr>
      </xdr:nvSpPr>
      <xdr:spPr bwMode="auto">
        <a:xfrm>
          <a:off x="0" y="1879600"/>
          <a:ext cx="3492500" cy="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0</xdr:rowOff>
    </xdr:from>
    <xdr:to>
      <xdr:col>2</xdr:col>
      <xdr:colOff>0</xdr:colOff>
      <xdr:row>3</xdr:row>
      <xdr:rowOff>0</xdr:rowOff>
    </xdr:to>
    <xdr:sp macro="" textlink="">
      <xdr:nvSpPr>
        <xdr:cNvPr id="3" name="Rectangle 2"/>
        <xdr:cNvSpPr>
          <a:spLocks noChangeArrowheads="1"/>
        </xdr:cNvSpPr>
      </xdr:nvSpPr>
      <xdr:spPr bwMode="auto">
        <a:xfrm>
          <a:off x="0" y="1879600"/>
          <a:ext cx="3492500" cy="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330200</xdr:rowOff>
    </xdr:from>
    <xdr:to>
      <xdr:col>6</xdr:col>
      <xdr:colOff>1069975</xdr:colOff>
      <xdr:row>0</xdr:row>
      <xdr:rowOff>647700</xdr:rowOff>
    </xdr:to>
    <xdr:sp macro="" textlink="">
      <xdr:nvSpPr>
        <xdr:cNvPr id="4" name="Processes" hidden="1">
          <a:extLst>
            <a:ext uri="{63B3BB69-23CF-44E3-9099-C40C66FF867C}">
              <a14:compatExt xmlns:a14="http://schemas.microsoft.com/office/drawing/2010/main" spid="_x0000_s5873929"/>
            </a:ext>
          </a:extLst>
        </xdr:cNvPr>
        <xdr:cNvSpPr/>
      </xdr:nvSpPr>
      <xdr:spPr>
        <a:xfrm>
          <a:off x="7810500" y="330200"/>
          <a:ext cx="4956175" cy="317500"/>
        </a:xfrm>
        <a:prstGeom prst="rect">
          <a:avLst/>
        </a:prstGeom>
      </xdr:spPr>
    </xdr:sp>
    <xdr:clientData/>
  </xdr:twoCellAnchor>
  <xdr:twoCellAnchor editAs="oneCell">
    <xdr:from>
      <xdr:col>4</xdr:col>
      <xdr:colOff>0</xdr:colOff>
      <xdr:row>0</xdr:row>
      <xdr:rowOff>279400</xdr:rowOff>
    </xdr:from>
    <xdr:to>
      <xdr:col>6</xdr:col>
      <xdr:colOff>1057275</xdr:colOff>
      <xdr:row>0</xdr:row>
      <xdr:rowOff>635000</xdr:rowOff>
    </xdr:to>
    <xdr:sp macro="" textlink="">
      <xdr:nvSpPr>
        <xdr:cNvPr id="16" name="Bus_Mod" hidden="1">
          <a:extLst>
            <a:ext uri="{63B3BB69-23CF-44E3-9099-C40C66FF867C}">
              <a14:compatExt xmlns:a14="http://schemas.microsoft.com/office/drawing/2010/main" spid="_x0000_s5871880"/>
            </a:ext>
          </a:extLst>
        </xdr:cNvPr>
        <xdr:cNvSpPr/>
      </xdr:nvSpPr>
      <xdr:spPr>
        <a:xfrm>
          <a:off x="7810500" y="279400"/>
          <a:ext cx="4943475" cy="355600"/>
        </a:xfrm>
        <a:prstGeom prst="rect">
          <a:avLst/>
        </a:prstGeom>
      </xdr:spPr>
    </xdr:sp>
    <xdr:clientData/>
  </xdr:twoCellAnchor>
  <xdr:twoCellAnchor>
    <xdr:from>
      <xdr:col>8</xdr:col>
      <xdr:colOff>31750</xdr:colOff>
      <xdr:row>3</xdr:row>
      <xdr:rowOff>1</xdr:rowOff>
    </xdr:from>
    <xdr:to>
      <xdr:col>12</xdr:col>
      <xdr:colOff>9524</xdr:colOff>
      <xdr:row>12</xdr:row>
      <xdr:rowOff>428625</xdr:rowOff>
    </xdr:to>
    <xdr:sp macro="" textlink="">
      <xdr:nvSpPr>
        <xdr:cNvPr id="17" name="TextBox 16"/>
        <xdr:cNvSpPr txBox="1"/>
      </xdr:nvSpPr>
      <xdr:spPr>
        <a:xfrm>
          <a:off x="13128625" y="1873251"/>
          <a:ext cx="5692774" cy="5000624"/>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400">
            <a:latin typeface="Arial"/>
            <a:cs typeface="Arial"/>
          </a:endParaRPr>
        </a:p>
        <a:p>
          <a:pPr marL="182880"/>
          <a:r>
            <a:rPr lang="en-US" sz="1800" b="1" i="1" u="sng">
              <a:latin typeface="Arial"/>
              <a:cs typeface="Arial"/>
            </a:rPr>
            <a:t>Instructions</a:t>
          </a:r>
          <a:endParaRPr lang="en-US" sz="1400" b="1" i="1" u="sng">
            <a:latin typeface="Arial"/>
            <a:cs typeface="Arial"/>
          </a:endParaRPr>
        </a:p>
        <a:p>
          <a:pPr marL="182880"/>
          <a:endParaRPr lang="en-US" sz="1400">
            <a:latin typeface="Arial"/>
            <a:cs typeface="Arial"/>
          </a:endParaRPr>
        </a:p>
        <a:p>
          <a:pPr marL="182880"/>
          <a:r>
            <a:rPr lang="en-US" sz="1400">
              <a:latin typeface="Arial"/>
              <a:cs typeface="Arial"/>
            </a:rPr>
            <a:t>This is a simplified version of Costs of Goods Sold (COGS), which</a:t>
          </a:r>
          <a:r>
            <a:rPr lang="en-US" sz="1400" baseline="0">
              <a:latin typeface="Arial"/>
              <a:cs typeface="Arial"/>
            </a:rPr>
            <a:t> </a:t>
          </a:r>
          <a:r>
            <a:rPr lang="en-US" sz="1400">
              <a:latin typeface="Arial"/>
              <a:cs typeface="Arial"/>
            </a:rPr>
            <a:t>are often made up of many labor and material elements.</a:t>
          </a:r>
          <a:r>
            <a:rPr lang="en-US" sz="1400" baseline="0">
              <a:latin typeface="Arial"/>
              <a:cs typeface="Arial"/>
            </a:rPr>
            <a:t> Remember that some costs will decrease over time, as materials are bought with larger volume discounts and your labor climbs the learning curve.</a:t>
          </a:r>
        </a:p>
        <a:p>
          <a:pPr marL="182880"/>
          <a:endParaRPr lang="en-US" sz="1400" baseline="0">
            <a:latin typeface="Arial"/>
            <a:cs typeface="Arial"/>
          </a:endParaRPr>
        </a:p>
        <a:p>
          <a:pPr marL="182880"/>
          <a:r>
            <a:rPr lang="en-US" sz="1400" baseline="0">
              <a:latin typeface="Arial"/>
              <a:cs typeface="Arial"/>
            </a:rPr>
            <a:t>But use caution, entrepreneurs have a tendancy to be overly optimistic and often underestimate the TOTAL costs of their products. Do your research!</a:t>
          </a:r>
        </a:p>
        <a:p>
          <a:pPr marL="182880"/>
          <a:endParaRPr lang="en-US" sz="1400" baseline="0">
            <a:latin typeface="Arial"/>
            <a:cs typeface="Arial"/>
          </a:endParaRPr>
        </a:p>
        <a:p>
          <a:pPr marL="182880"/>
          <a:r>
            <a:rPr lang="en-US" sz="1400" baseline="0">
              <a:latin typeface="Arial"/>
              <a:cs typeface="Arial"/>
            </a:rPr>
            <a:t>Revenue minus COGS equals </a:t>
          </a:r>
          <a:r>
            <a:rPr lang="en-US" sz="1400" b="1" i="1" baseline="0">
              <a:latin typeface="Arial"/>
              <a:cs typeface="Arial"/>
            </a:rPr>
            <a:t>GROSS PROFIT</a:t>
          </a:r>
          <a:r>
            <a:rPr lang="en-US" sz="1400" baseline="0">
              <a:latin typeface="Arial"/>
              <a:cs typeface="Arial"/>
            </a:rPr>
            <a:t>, one of the most important numbers you will see. If you don't gross enough to cover the cost of being in business, you must raise prices, sell more, cut costs, or exit the business.</a:t>
          </a:r>
        </a:p>
        <a:p>
          <a:pPr marL="114300" indent="0">
            <a:buFontTx/>
            <a:buNone/>
          </a:pPr>
          <a:endParaRPr lang="en-US" sz="1400" baseline="0">
            <a:latin typeface="Arial"/>
            <a:cs typeface="Arial"/>
          </a:endParaRPr>
        </a:p>
        <a:p>
          <a:pPr marL="114300" indent="0">
            <a:buFontTx/>
            <a:buNone/>
          </a:pPr>
          <a:endParaRPr lang="en-US" sz="1400" baseline="0">
            <a:latin typeface="Arial"/>
            <a:cs typeface="Arial"/>
          </a:endParaRPr>
        </a:p>
        <a:p>
          <a:pPr marL="114300" indent="0">
            <a:buFontTx/>
            <a:buNone/>
          </a:pPr>
          <a:r>
            <a:rPr lang="en-US" sz="1600" b="1">
              <a:latin typeface="Arial"/>
              <a:cs typeface="Arial"/>
            </a:rPr>
            <a:t>  </a:t>
          </a:r>
          <a:r>
            <a:rPr lang="en-US" sz="1600" b="1" baseline="0">
              <a:latin typeface="Arial"/>
              <a:cs typeface="Arial"/>
            </a:rPr>
            <a:t> </a:t>
          </a:r>
          <a:r>
            <a:rPr lang="en-US" sz="1600" b="1">
              <a:latin typeface="Arial"/>
              <a:cs typeface="Arial"/>
            </a:rPr>
            <a:t>     Click this box for</a:t>
          </a:r>
          <a:r>
            <a:rPr lang="en-US" sz="1600" b="1" baseline="0">
              <a:latin typeface="Arial"/>
              <a:cs typeface="Arial"/>
            </a:rPr>
            <a:t> our comments</a:t>
          </a:r>
          <a:endParaRPr lang="en-US" sz="1600" b="1">
            <a:latin typeface="Arial"/>
            <a:cs typeface="Arial"/>
          </a:endParaRPr>
        </a:p>
      </xdr:txBody>
    </xdr:sp>
    <xdr:clientData/>
  </xdr:twoCellAnchor>
  <xdr:twoCellAnchor>
    <xdr:from>
      <xdr:col>8</xdr:col>
      <xdr:colOff>555625</xdr:colOff>
      <xdr:row>10</xdr:row>
      <xdr:rowOff>460375</xdr:rowOff>
    </xdr:from>
    <xdr:to>
      <xdr:col>11</xdr:col>
      <xdr:colOff>825501</xdr:colOff>
      <xdr:row>11</xdr:row>
      <xdr:rowOff>476250</xdr:rowOff>
    </xdr:to>
    <xdr:grpSp>
      <xdr:nvGrpSpPr>
        <xdr:cNvPr id="31" name="Group 30"/>
        <xdr:cNvGrpSpPr/>
      </xdr:nvGrpSpPr>
      <xdr:grpSpPr>
        <a:xfrm>
          <a:off x="14097000" y="5889625"/>
          <a:ext cx="4556126" cy="523875"/>
          <a:chOff x="10096499" y="5969000"/>
          <a:chExt cx="4302125" cy="523875"/>
        </a:xfrm>
      </xdr:grpSpPr>
      <mc:AlternateContent xmlns:mc="http://schemas.openxmlformats.org/markup-compatibility/2006">
        <mc:Choice xmlns:a14="http://schemas.microsoft.com/office/drawing/2010/main" Requires="a14">
          <xdr:sp macro="" textlink="">
            <xdr:nvSpPr>
              <xdr:cNvPr id="35842" name="Check Box 2" hidden="1">
                <a:extLst>
                  <a:ext uri="{63B3BB69-23CF-44E3-9099-C40C66FF867C}">
                    <a14:compatExt spid="_x0000_s35842"/>
                  </a:ext>
                </a:extLst>
              </xdr:cNvPr>
              <xdr:cNvSpPr/>
            </xdr:nvSpPr>
            <xdr:spPr>
              <a:xfrm>
                <a:off x="13817599" y="5969000"/>
                <a:ext cx="581025" cy="508000"/>
              </a:xfrm>
              <a:prstGeom prst="rect">
                <a:avLst/>
              </a:prstGeom>
            </xdr:spPr>
          </xdr:sp>
        </mc:Choice>
        <mc:Fallback/>
      </mc:AlternateContent>
      <xdr:sp macro="" textlink="">
        <xdr:nvSpPr>
          <xdr:cNvPr id="33" name="Right Arrow 32"/>
          <xdr:cNvSpPr/>
        </xdr:nvSpPr>
        <xdr:spPr>
          <a:xfrm>
            <a:off x="10096499" y="5969001"/>
            <a:ext cx="3317875" cy="523874"/>
          </a:xfrm>
          <a:prstGeom prst="rightArrow">
            <a:avLst>
              <a:gd name="adj1" fmla="val 73148"/>
              <a:gd name="adj2" fmla="val 50000"/>
            </a:avLst>
          </a:prstGeom>
          <a:noFill/>
          <a:ln w="28575" cmpd="sng">
            <a:solidFill>
              <a:srgbClr val="0000FF"/>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clientData/>
  </xdr:twoCellAnchor>
  <xdr:twoCellAnchor>
    <xdr:from>
      <xdr:col>0</xdr:col>
      <xdr:colOff>0</xdr:colOff>
      <xdr:row>0</xdr:row>
      <xdr:rowOff>158750</xdr:rowOff>
    </xdr:from>
    <xdr:to>
      <xdr:col>8</xdr:col>
      <xdr:colOff>762000</xdr:colOff>
      <xdr:row>0</xdr:row>
      <xdr:rowOff>866636</xdr:rowOff>
    </xdr:to>
    <xdr:grpSp>
      <xdr:nvGrpSpPr>
        <xdr:cNvPr id="32" name="Group 31"/>
        <xdr:cNvGrpSpPr/>
      </xdr:nvGrpSpPr>
      <xdr:grpSpPr>
        <a:xfrm>
          <a:off x="0" y="158750"/>
          <a:ext cx="14303375" cy="707886"/>
          <a:chOff x="0" y="0"/>
          <a:chExt cx="14303375" cy="707886"/>
        </a:xfrm>
      </xdr:grpSpPr>
      <xdr:sp macro="" textlink="">
        <xdr:nvSpPr>
          <xdr:cNvPr id="34" name="TextBox 33"/>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How Much Will Each Product Cost?</a:t>
            </a:r>
          </a:p>
        </xdr:txBody>
      </xdr:sp>
      <xdr:grpSp>
        <xdr:nvGrpSpPr>
          <xdr:cNvPr id="35" name="Group 34"/>
          <xdr:cNvGrpSpPr/>
        </xdr:nvGrpSpPr>
        <xdr:grpSpPr>
          <a:xfrm>
            <a:off x="10302875" y="0"/>
            <a:ext cx="4000500" cy="603250"/>
            <a:chOff x="1231900" y="2944298"/>
            <a:chExt cx="4330700" cy="719667"/>
          </a:xfrm>
        </xdr:grpSpPr>
        <xdr:grpSp>
          <xdr:nvGrpSpPr>
            <xdr:cNvPr id="36" name="Group 35"/>
            <xdr:cNvGrpSpPr/>
          </xdr:nvGrpSpPr>
          <xdr:grpSpPr>
            <a:xfrm>
              <a:off x="1231900" y="2944298"/>
              <a:ext cx="4330700" cy="719667"/>
              <a:chOff x="1231900" y="3987800"/>
              <a:chExt cx="4330700" cy="719667"/>
            </a:xfrm>
          </xdr:grpSpPr>
          <xdr:sp macro="" textlink="">
            <xdr:nvSpPr>
              <xdr:cNvPr id="40" name="Left-Right Arrow 39"/>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41" name="Group 40"/>
              <xdr:cNvGrpSpPr/>
            </xdr:nvGrpSpPr>
            <xdr:grpSpPr>
              <a:xfrm>
                <a:off x="1231900" y="3987800"/>
                <a:ext cx="4330700" cy="719667"/>
                <a:chOff x="1231900" y="3987800"/>
                <a:chExt cx="4330700" cy="863600"/>
              </a:xfrm>
            </xdr:grpSpPr>
            <xdr:sp macro="" textlink="">
              <xdr:nvSpPr>
                <xdr:cNvPr id="42" name="Left-Right Arrow 41"/>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43" name="Straight Connector 42"/>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44" name="Straight Connector 43"/>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37" name="TextBox 36">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38" name="TextBox 37">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39" name="TextBox 38">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3</xdr:row>
      <xdr:rowOff>0</xdr:rowOff>
    </xdr:to>
    <xdr:sp macro="" textlink="">
      <xdr:nvSpPr>
        <xdr:cNvPr id="2" name="Rectangle 1"/>
        <xdr:cNvSpPr>
          <a:spLocks noChangeArrowheads="1"/>
        </xdr:cNvSpPr>
      </xdr:nvSpPr>
      <xdr:spPr bwMode="auto">
        <a:xfrm>
          <a:off x="0" y="1879600"/>
          <a:ext cx="3492500" cy="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0</xdr:rowOff>
    </xdr:from>
    <xdr:to>
      <xdr:col>2</xdr:col>
      <xdr:colOff>0</xdr:colOff>
      <xdr:row>3</xdr:row>
      <xdr:rowOff>0</xdr:rowOff>
    </xdr:to>
    <xdr:sp macro="" textlink="">
      <xdr:nvSpPr>
        <xdr:cNvPr id="3" name="Rectangle 2"/>
        <xdr:cNvSpPr>
          <a:spLocks noChangeArrowheads="1"/>
        </xdr:cNvSpPr>
      </xdr:nvSpPr>
      <xdr:spPr bwMode="auto">
        <a:xfrm>
          <a:off x="0" y="1879600"/>
          <a:ext cx="3492500" cy="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330200</xdr:rowOff>
    </xdr:from>
    <xdr:to>
      <xdr:col>5</xdr:col>
      <xdr:colOff>1181100</xdr:colOff>
      <xdr:row>0</xdr:row>
      <xdr:rowOff>647700</xdr:rowOff>
    </xdr:to>
    <xdr:sp macro="" textlink="">
      <xdr:nvSpPr>
        <xdr:cNvPr id="4" name="Processes" hidden="1">
          <a:extLst>
            <a:ext uri="{63B3BB69-23CF-44E3-9099-C40C66FF867C}">
              <a14:compatExt xmlns:a14="http://schemas.microsoft.com/office/drawing/2010/main" spid="_x0000_s5873929"/>
            </a:ext>
          </a:extLst>
        </xdr:cNvPr>
        <xdr:cNvSpPr/>
      </xdr:nvSpPr>
      <xdr:spPr>
        <a:xfrm>
          <a:off x="7429500" y="330200"/>
          <a:ext cx="4965700" cy="317500"/>
        </a:xfrm>
        <a:prstGeom prst="rect">
          <a:avLst/>
        </a:prstGeom>
      </xdr:spPr>
    </xdr:sp>
    <xdr:clientData/>
  </xdr:twoCellAnchor>
  <xdr:twoCellAnchor editAs="oneCell">
    <xdr:from>
      <xdr:col>2</xdr:col>
      <xdr:colOff>0</xdr:colOff>
      <xdr:row>0</xdr:row>
      <xdr:rowOff>279400</xdr:rowOff>
    </xdr:from>
    <xdr:to>
      <xdr:col>5</xdr:col>
      <xdr:colOff>1168400</xdr:colOff>
      <xdr:row>0</xdr:row>
      <xdr:rowOff>635000</xdr:rowOff>
    </xdr:to>
    <xdr:sp macro="" textlink="">
      <xdr:nvSpPr>
        <xdr:cNvPr id="16" name="Bus_Mod" hidden="1">
          <a:extLst>
            <a:ext uri="{63B3BB69-23CF-44E3-9099-C40C66FF867C}">
              <a14:compatExt xmlns:a14="http://schemas.microsoft.com/office/drawing/2010/main" spid="_x0000_s5871880"/>
            </a:ext>
          </a:extLst>
        </xdr:cNvPr>
        <xdr:cNvSpPr/>
      </xdr:nvSpPr>
      <xdr:spPr>
        <a:xfrm>
          <a:off x="7429500" y="279400"/>
          <a:ext cx="4953000" cy="355600"/>
        </a:xfrm>
        <a:prstGeom prst="rect">
          <a:avLst/>
        </a:prstGeom>
      </xdr:spPr>
    </xdr:sp>
    <xdr:clientData/>
  </xdr:twoCellAnchor>
  <xdr:twoCellAnchor>
    <xdr:from>
      <xdr:col>5</xdr:col>
      <xdr:colOff>15875</xdr:colOff>
      <xdr:row>2</xdr:row>
      <xdr:rowOff>158751</xdr:rowOff>
    </xdr:from>
    <xdr:to>
      <xdr:col>8</xdr:col>
      <xdr:colOff>1390649</xdr:colOff>
      <xdr:row>12</xdr:row>
      <xdr:rowOff>285750</xdr:rowOff>
    </xdr:to>
    <xdr:sp macro="" textlink="">
      <xdr:nvSpPr>
        <xdr:cNvPr id="17" name="TextBox 16"/>
        <xdr:cNvSpPr txBox="1"/>
      </xdr:nvSpPr>
      <xdr:spPr>
        <a:xfrm>
          <a:off x="9572625" y="1730376"/>
          <a:ext cx="5661024" cy="5000624"/>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400">
            <a:latin typeface="Arial"/>
            <a:cs typeface="Arial"/>
          </a:endParaRPr>
        </a:p>
        <a:p>
          <a:pPr marL="182880"/>
          <a:r>
            <a:rPr lang="en-US" sz="1800" b="1" i="1" u="sng">
              <a:latin typeface="Arial"/>
              <a:cs typeface="Arial"/>
            </a:rPr>
            <a:t>Instructions</a:t>
          </a:r>
          <a:endParaRPr lang="en-US" sz="1400" b="1" i="1" u="sng">
            <a:latin typeface="Arial"/>
            <a:cs typeface="Arial"/>
          </a:endParaRPr>
        </a:p>
        <a:p>
          <a:pPr marL="182880"/>
          <a:endParaRPr lang="en-US" sz="1400">
            <a:latin typeface="Arial"/>
            <a:cs typeface="Arial"/>
          </a:endParaRPr>
        </a:p>
        <a:p>
          <a:pPr marL="182880"/>
          <a:r>
            <a:rPr lang="en-US" sz="1400">
              <a:latin typeface="Arial"/>
              <a:cs typeface="Arial"/>
            </a:rPr>
            <a:t>Overhead </a:t>
          </a:r>
          <a:r>
            <a:rPr lang="en-US" sz="1400" baseline="0">
              <a:latin typeface="Arial"/>
              <a:cs typeface="Arial"/>
            </a:rPr>
            <a:t>can be pretty complex. In a complicated factory, some overhead might be applied directly to COGS. For example, a $1,000 machine might only make 1,000 parts, so every part would get a $1.00 overhead direct charge.</a:t>
          </a:r>
        </a:p>
        <a:p>
          <a:pPr marL="182880"/>
          <a:endParaRPr lang="en-US" sz="1400" baseline="0">
            <a:latin typeface="Arial"/>
            <a:cs typeface="Arial"/>
          </a:endParaRPr>
        </a:p>
        <a:p>
          <a:pPr marL="182880"/>
          <a:r>
            <a:rPr lang="en-US" sz="1400" baseline="0">
              <a:latin typeface="Arial"/>
              <a:cs typeface="Arial"/>
            </a:rPr>
            <a:t>For our simplification purposes, consider only very rough estimates of costs for elements such as the starter set on this page. We have tools - much more thorough and complex - for more complicated start-up situations.</a:t>
          </a:r>
        </a:p>
        <a:p>
          <a:pPr marL="182880"/>
          <a:endParaRPr lang="en-US" sz="1400" baseline="0">
            <a:latin typeface="Arial"/>
            <a:cs typeface="Arial"/>
          </a:endParaRPr>
        </a:p>
        <a:p>
          <a:pPr marL="182880"/>
          <a:r>
            <a:rPr lang="en-US" sz="1400" baseline="0">
              <a:latin typeface="Arial"/>
              <a:cs typeface="Arial"/>
            </a:rPr>
            <a:t>Once again, enthusiastic and optimistic entrepreneurs often underestimate over head costs as well as COGS. You'll get a chance on the next page to play 'what-if' with all of these numbers. The objective is to get thinking early about how your investments of time and money can make your entrepreneurial dreams come true!</a:t>
          </a:r>
        </a:p>
        <a:p>
          <a:pPr marL="114300" indent="0">
            <a:buFontTx/>
            <a:buNone/>
          </a:pPr>
          <a:endParaRPr lang="en-US" sz="1400" baseline="0">
            <a:latin typeface="Arial"/>
            <a:cs typeface="Arial"/>
          </a:endParaRPr>
        </a:p>
        <a:p>
          <a:pPr marL="114300" indent="0">
            <a:buFontTx/>
            <a:buNone/>
          </a:pPr>
          <a:endParaRPr lang="en-US" sz="1400" baseline="0">
            <a:latin typeface="Arial"/>
            <a:cs typeface="Arial"/>
          </a:endParaRPr>
        </a:p>
        <a:p>
          <a:pPr marL="114300" indent="0">
            <a:buFontTx/>
            <a:buNone/>
          </a:pPr>
          <a:r>
            <a:rPr lang="en-US" sz="1600" b="1">
              <a:latin typeface="Arial"/>
              <a:cs typeface="Arial"/>
            </a:rPr>
            <a:t>           Click this box our comments</a:t>
          </a:r>
        </a:p>
      </xdr:txBody>
    </xdr:sp>
    <xdr:clientData/>
  </xdr:twoCellAnchor>
  <xdr:twoCellAnchor>
    <xdr:from>
      <xdr:col>5</xdr:col>
      <xdr:colOff>539749</xdr:colOff>
      <xdr:row>11</xdr:row>
      <xdr:rowOff>31750</xdr:rowOff>
    </xdr:from>
    <xdr:to>
      <xdr:col>8</xdr:col>
      <xdr:colOff>809625</xdr:colOff>
      <xdr:row>12</xdr:row>
      <xdr:rowOff>47625</xdr:rowOff>
    </xdr:to>
    <xdr:grpSp>
      <xdr:nvGrpSpPr>
        <xdr:cNvPr id="18" name="Group 17"/>
        <xdr:cNvGrpSpPr/>
      </xdr:nvGrpSpPr>
      <xdr:grpSpPr>
        <a:xfrm>
          <a:off x="10540998" y="5969000"/>
          <a:ext cx="4556128" cy="523875"/>
          <a:chOff x="10096499" y="5969000"/>
          <a:chExt cx="4302128" cy="523875"/>
        </a:xfrm>
      </xdr:grpSpPr>
      <mc:AlternateContent xmlns:mc="http://schemas.openxmlformats.org/markup-compatibility/2006">
        <mc:Choice xmlns:a14="http://schemas.microsoft.com/office/drawing/2010/main" Requires="a14">
          <xdr:sp macro="" textlink="">
            <xdr:nvSpPr>
              <xdr:cNvPr id="36865" name="Check Box 1" hidden="1">
                <a:extLst>
                  <a:ext uri="{63B3BB69-23CF-44E3-9099-C40C66FF867C}">
                    <a14:compatExt spid="_x0000_s36865"/>
                  </a:ext>
                </a:extLst>
              </xdr:cNvPr>
              <xdr:cNvSpPr/>
            </xdr:nvSpPr>
            <xdr:spPr>
              <a:xfrm>
                <a:off x="13817602" y="5969000"/>
                <a:ext cx="581025" cy="508000"/>
              </a:xfrm>
              <a:prstGeom prst="rect">
                <a:avLst/>
              </a:prstGeom>
            </xdr:spPr>
          </xdr:sp>
        </mc:Choice>
        <mc:Fallback/>
      </mc:AlternateContent>
      <xdr:sp macro="" textlink="">
        <xdr:nvSpPr>
          <xdr:cNvPr id="19" name="Right Arrow 18"/>
          <xdr:cNvSpPr/>
        </xdr:nvSpPr>
        <xdr:spPr>
          <a:xfrm>
            <a:off x="10096499" y="5969001"/>
            <a:ext cx="3317875" cy="523874"/>
          </a:xfrm>
          <a:prstGeom prst="rightArrow">
            <a:avLst>
              <a:gd name="adj1" fmla="val 73148"/>
              <a:gd name="adj2" fmla="val 50000"/>
            </a:avLst>
          </a:prstGeom>
          <a:noFill/>
          <a:ln w="28575" cmpd="sng">
            <a:solidFill>
              <a:srgbClr val="0000FF"/>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clientData/>
  </xdr:twoCellAnchor>
  <xdr:twoCellAnchor>
    <xdr:from>
      <xdr:col>0</xdr:col>
      <xdr:colOff>0</xdr:colOff>
      <xdr:row>0</xdr:row>
      <xdr:rowOff>158750</xdr:rowOff>
    </xdr:from>
    <xdr:to>
      <xdr:col>8</xdr:col>
      <xdr:colOff>15875</xdr:colOff>
      <xdr:row>0</xdr:row>
      <xdr:rowOff>866636</xdr:rowOff>
    </xdr:to>
    <xdr:grpSp>
      <xdr:nvGrpSpPr>
        <xdr:cNvPr id="21" name="Group 20"/>
        <xdr:cNvGrpSpPr/>
      </xdr:nvGrpSpPr>
      <xdr:grpSpPr>
        <a:xfrm>
          <a:off x="0" y="158750"/>
          <a:ext cx="14303375" cy="707886"/>
          <a:chOff x="0" y="0"/>
          <a:chExt cx="14303375" cy="707886"/>
        </a:xfrm>
      </xdr:grpSpPr>
      <xdr:sp macro="" textlink="">
        <xdr:nvSpPr>
          <xdr:cNvPr id="22" name="TextBox 21"/>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How Much to Be In Business?</a:t>
            </a:r>
          </a:p>
        </xdr:txBody>
      </xdr:sp>
      <xdr:grpSp>
        <xdr:nvGrpSpPr>
          <xdr:cNvPr id="23" name="Group 22"/>
          <xdr:cNvGrpSpPr/>
        </xdr:nvGrpSpPr>
        <xdr:grpSpPr>
          <a:xfrm>
            <a:off x="10302875" y="0"/>
            <a:ext cx="4000500" cy="603250"/>
            <a:chOff x="1231900" y="2944298"/>
            <a:chExt cx="4330700" cy="719667"/>
          </a:xfrm>
        </xdr:grpSpPr>
        <xdr:grpSp>
          <xdr:nvGrpSpPr>
            <xdr:cNvPr id="24" name="Group 23"/>
            <xdr:cNvGrpSpPr/>
          </xdr:nvGrpSpPr>
          <xdr:grpSpPr>
            <a:xfrm>
              <a:off x="1231900" y="2944298"/>
              <a:ext cx="4330700" cy="719667"/>
              <a:chOff x="1231900" y="3987800"/>
              <a:chExt cx="4330700" cy="719667"/>
            </a:xfrm>
          </xdr:grpSpPr>
          <xdr:sp macro="" textlink="">
            <xdr:nvSpPr>
              <xdr:cNvPr id="28" name="Left-Right Arrow 27"/>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9" name="Group 28"/>
              <xdr:cNvGrpSpPr/>
            </xdr:nvGrpSpPr>
            <xdr:grpSpPr>
              <a:xfrm>
                <a:off x="1231900" y="3987800"/>
                <a:ext cx="4330700" cy="719667"/>
                <a:chOff x="1231900" y="3987800"/>
                <a:chExt cx="4330700" cy="863600"/>
              </a:xfrm>
            </xdr:grpSpPr>
            <xdr:sp macro="" textlink="">
              <xdr:nvSpPr>
                <xdr:cNvPr id="30" name="Left-Right Arrow 29"/>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31" name="Straight Connector 30"/>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32" name="Straight Connector 31"/>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5" name="TextBox 24">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6" name="TextBox 25">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7" name="TextBox 26">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330200</xdr:rowOff>
    </xdr:from>
    <xdr:to>
      <xdr:col>7</xdr:col>
      <xdr:colOff>1355725</xdr:colOff>
      <xdr:row>0</xdr:row>
      <xdr:rowOff>647700</xdr:rowOff>
    </xdr:to>
    <xdr:sp macro="" textlink="">
      <xdr:nvSpPr>
        <xdr:cNvPr id="5" name="Processes" hidden="1">
          <a:extLst>
            <a:ext uri="{63B3BB69-23CF-44E3-9099-C40C66FF867C}">
              <a14:compatExt xmlns:a14="http://schemas.microsoft.com/office/drawing/2010/main" spid="_x0000_s5873929"/>
            </a:ext>
          </a:extLst>
        </xdr:cNvPr>
        <xdr:cNvSpPr/>
      </xdr:nvSpPr>
      <xdr:spPr>
        <a:xfrm>
          <a:off x="9436100" y="330200"/>
          <a:ext cx="4330700" cy="317500"/>
        </a:xfrm>
        <a:prstGeom prst="rect">
          <a:avLst/>
        </a:prstGeom>
      </xdr:spPr>
    </xdr:sp>
    <xdr:clientData/>
  </xdr:twoCellAnchor>
  <xdr:twoCellAnchor>
    <xdr:from>
      <xdr:col>1</xdr:col>
      <xdr:colOff>0</xdr:colOff>
      <xdr:row>3</xdr:row>
      <xdr:rowOff>15875</xdr:rowOff>
    </xdr:from>
    <xdr:to>
      <xdr:col>2</xdr:col>
      <xdr:colOff>1031874</xdr:colOff>
      <xdr:row>31</xdr:row>
      <xdr:rowOff>47625</xdr:rowOff>
    </xdr:to>
    <xdr:sp macro="" textlink="">
      <xdr:nvSpPr>
        <xdr:cNvPr id="20" name="TextBox 19"/>
        <xdr:cNvSpPr txBox="1"/>
      </xdr:nvSpPr>
      <xdr:spPr>
        <a:xfrm>
          <a:off x="0" y="1889125"/>
          <a:ext cx="7461249" cy="4476750"/>
        </a:xfrm>
        <a:prstGeom prst="rect">
          <a:avLst/>
        </a:prstGeom>
        <a:solidFill>
          <a:schemeClr val="lt1"/>
        </a:solidFill>
        <a:ln w="9525"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82880" algn="l" rtl="0">
            <a:spcBef>
              <a:spcPts val="0"/>
            </a:spcBef>
            <a:defRPr sz="1000"/>
          </a:pPr>
          <a:endParaRPr lang="en-US" sz="1800" b="0" i="0" u="none" strike="noStrike" baseline="0">
            <a:solidFill>
              <a:srgbClr val="0D0F11"/>
            </a:solidFill>
            <a:latin typeface="Arial"/>
            <a:cs typeface="Arial"/>
          </a:endParaRPr>
        </a:p>
        <a:p>
          <a:pPr marL="182880" algn="l" rtl="0">
            <a:spcBef>
              <a:spcPts val="0"/>
            </a:spcBef>
            <a:defRPr sz="1000"/>
          </a:pPr>
          <a:r>
            <a:rPr lang="en-US" sz="1800" b="0" i="0" u="none" strike="noStrike" baseline="0">
              <a:solidFill>
                <a:srgbClr val="0D0F11"/>
              </a:solidFill>
              <a:latin typeface="Arial"/>
              <a:cs typeface="Arial"/>
            </a:rPr>
            <a:t>Uncertainty is a way of life for entrepreneurs, so this 'what if?' visual depiction might help clarify the sensitivity of profitability to changes in revenue and costs.</a:t>
          </a:r>
        </a:p>
        <a:p>
          <a:pPr marL="182880" algn="l" rtl="0">
            <a:spcBef>
              <a:spcPts val="0"/>
            </a:spcBef>
            <a:defRPr sz="1000"/>
          </a:pPr>
          <a:endParaRPr lang="en-US" sz="1800" b="0" i="0" u="none" strike="noStrike" baseline="0">
            <a:solidFill>
              <a:srgbClr val="0D0F11"/>
            </a:solidFill>
            <a:latin typeface="Arial"/>
            <a:cs typeface="Arial"/>
          </a:endParaRPr>
        </a:p>
        <a:p>
          <a:pPr marL="182880" algn="l" rtl="0">
            <a:spcBef>
              <a:spcPts val="0"/>
            </a:spcBef>
            <a:defRPr sz="1000"/>
          </a:pPr>
          <a:r>
            <a:rPr lang="en-US" sz="1800" b="0" i="0" u="none" strike="noStrike" baseline="0">
              <a:solidFill>
                <a:srgbClr val="0D0F11"/>
              </a:solidFill>
              <a:latin typeface="Arial"/>
              <a:cs typeface="Arial"/>
            </a:rPr>
            <a:t>Use the sliders below to increase or decrease revenue, COGS, and overhead. You can return to the data entry pages for more detailed changes in an iterative process as you set financial targets for your venture.</a:t>
          </a:r>
        </a:p>
        <a:p>
          <a:pPr marL="182880" algn="l" rtl="0">
            <a:spcBef>
              <a:spcPts val="0"/>
            </a:spcBef>
            <a:defRPr sz="1000"/>
          </a:pPr>
          <a:endParaRPr lang="en-US" sz="1800" b="0" i="0" u="none" strike="noStrike" baseline="0">
            <a:solidFill>
              <a:srgbClr val="0D0F11"/>
            </a:solidFill>
            <a:latin typeface="Arial"/>
            <a:cs typeface="Arial"/>
          </a:endParaRPr>
        </a:p>
      </xdr:txBody>
    </xdr:sp>
    <xdr:clientData/>
  </xdr:twoCellAnchor>
  <xdr:twoCellAnchor editAs="oneCell">
    <xdr:from>
      <xdr:col>2</xdr:col>
      <xdr:colOff>0</xdr:colOff>
      <xdr:row>0</xdr:row>
      <xdr:rowOff>279400</xdr:rowOff>
    </xdr:from>
    <xdr:to>
      <xdr:col>7</xdr:col>
      <xdr:colOff>1343025</xdr:colOff>
      <xdr:row>0</xdr:row>
      <xdr:rowOff>635000</xdr:rowOff>
    </xdr:to>
    <xdr:sp macro="" textlink="">
      <xdr:nvSpPr>
        <xdr:cNvPr id="23" name="Bus_Mod" hidden="1">
          <a:extLst>
            <a:ext uri="{63B3BB69-23CF-44E3-9099-C40C66FF867C}">
              <a14:compatExt xmlns:a14="http://schemas.microsoft.com/office/drawing/2010/main" spid="_x0000_s5871880"/>
            </a:ext>
          </a:extLst>
        </xdr:cNvPr>
        <xdr:cNvSpPr/>
      </xdr:nvSpPr>
      <xdr:spPr>
        <a:xfrm>
          <a:off x="9436100" y="279400"/>
          <a:ext cx="4318000" cy="355600"/>
        </a:xfrm>
        <a:prstGeom prst="rect">
          <a:avLst/>
        </a:prstGeom>
      </xdr:spPr>
    </xdr:sp>
    <xdr:clientData/>
  </xdr:twoCellAnchor>
  <xdr:twoCellAnchor>
    <xdr:from>
      <xdr:col>1</xdr:col>
      <xdr:colOff>1422401</xdr:colOff>
      <xdr:row>19</xdr:row>
      <xdr:rowOff>7620</xdr:rowOff>
    </xdr:from>
    <xdr:to>
      <xdr:col>1</xdr:col>
      <xdr:colOff>5375911</xdr:colOff>
      <xdr:row>27</xdr:row>
      <xdr:rowOff>142875</xdr:rowOff>
    </xdr:to>
    <xdr:grpSp>
      <xdr:nvGrpSpPr>
        <xdr:cNvPr id="41" name="Group 40"/>
        <xdr:cNvGrpSpPr/>
      </xdr:nvGrpSpPr>
      <xdr:grpSpPr>
        <a:xfrm>
          <a:off x="1866901" y="4420870"/>
          <a:ext cx="3953510" cy="1405255"/>
          <a:chOff x="7058026" y="3325495"/>
          <a:chExt cx="3953510" cy="1405255"/>
        </a:xfrm>
      </xdr:grpSpPr>
      <xdr:sp macro="" textlink="">
        <xdr:nvSpPr>
          <xdr:cNvPr id="45" name="TextBox 44"/>
          <xdr:cNvSpPr txBox="1"/>
        </xdr:nvSpPr>
        <xdr:spPr>
          <a:xfrm>
            <a:off x="7058026" y="3333749"/>
            <a:ext cx="2165350" cy="1381125"/>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182880" algn="l" rtl="0">
              <a:spcBef>
                <a:spcPts val="0"/>
              </a:spcBef>
              <a:spcAft>
                <a:spcPts val="1600"/>
              </a:spcAft>
              <a:defRPr sz="1000"/>
            </a:pPr>
            <a:r>
              <a:rPr lang="en-US" sz="1800" b="0" i="0" u="none" strike="noStrike" baseline="0">
                <a:solidFill>
                  <a:srgbClr val="0D0F11"/>
                </a:solidFill>
                <a:latin typeface="Arial"/>
                <a:cs typeface="Arial"/>
              </a:rPr>
              <a:t>Revenue</a:t>
            </a:r>
          </a:p>
          <a:p>
            <a:pPr marL="182880" algn="l" rtl="0">
              <a:spcBef>
                <a:spcPts val="0"/>
              </a:spcBef>
              <a:spcAft>
                <a:spcPts val="1600"/>
              </a:spcAft>
              <a:defRPr sz="1000"/>
            </a:pPr>
            <a:r>
              <a:rPr lang="en-US" sz="1800" b="0" i="0" u="none" strike="noStrike" baseline="0">
                <a:solidFill>
                  <a:srgbClr val="0D0F11"/>
                </a:solidFill>
                <a:latin typeface="Arial"/>
                <a:cs typeface="Arial"/>
              </a:rPr>
              <a:t>COGS</a:t>
            </a:r>
          </a:p>
          <a:p>
            <a:pPr marL="182880" algn="l" rtl="0">
              <a:spcBef>
                <a:spcPts val="0"/>
              </a:spcBef>
              <a:spcAft>
                <a:spcPts val="1600"/>
              </a:spcAft>
              <a:defRPr sz="1000"/>
            </a:pPr>
            <a:r>
              <a:rPr lang="en-US" sz="1800" b="0" i="0" u="none" strike="noStrike" baseline="0">
                <a:solidFill>
                  <a:srgbClr val="0D0F11"/>
                </a:solidFill>
                <a:latin typeface="Arial"/>
                <a:cs typeface="Arial"/>
              </a:rPr>
              <a:t>Overhead</a:t>
            </a:r>
          </a:p>
        </xdr:txBody>
      </xdr:sp>
      <xdr:grpSp>
        <xdr:nvGrpSpPr>
          <xdr:cNvPr id="40" name="Group 39"/>
          <xdr:cNvGrpSpPr/>
        </xdr:nvGrpSpPr>
        <xdr:grpSpPr>
          <a:xfrm>
            <a:off x="8554721" y="3325495"/>
            <a:ext cx="2456815" cy="1405255"/>
            <a:chOff x="9865361" y="1849120"/>
            <a:chExt cx="2458720" cy="1676400"/>
          </a:xfrm>
        </xdr:grpSpPr>
        <xdr:sp macro="" textlink="">
          <xdr:nvSpPr>
            <xdr:cNvPr id="33" name="TextBox 32"/>
            <xdr:cNvSpPr txBox="1"/>
          </xdr:nvSpPr>
          <xdr:spPr>
            <a:xfrm>
              <a:off x="9865361" y="1849120"/>
              <a:ext cx="2458720" cy="1676400"/>
            </a:xfrm>
            <a:prstGeom prst="rect">
              <a:avLst/>
            </a:prstGeom>
            <a:solidFill>
              <a:schemeClr val="tx1">
                <a:lumMod val="65000"/>
                <a:lumOff val="3500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82880" algn="l" rtl="0">
                <a:spcBef>
                  <a:spcPts val="0"/>
                </a:spcBef>
                <a:defRPr sz="1000"/>
              </a:pPr>
              <a:endParaRPr lang="en-US" sz="1800" b="0" i="0" u="none" strike="noStrike" baseline="0">
                <a:solidFill>
                  <a:srgbClr val="0D0F11"/>
                </a:solidFill>
                <a:latin typeface="Arial"/>
                <a:cs typeface="Arial"/>
              </a:endParaRPr>
            </a:p>
          </xdr:txBody>
        </xdr:sp>
        <mc:AlternateContent xmlns:mc="http://schemas.openxmlformats.org/markup-compatibility/2006">
          <mc:Choice xmlns:a14="http://schemas.microsoft.com/office/drawing/2010/main" Requires="a14">
            <xdr:grpSp>
              <xdr:nvGrpSpPr>
                <xdr:cNvPr id="39" name="Group 38"/>
                <xdr:cNvGrpSpPr/>
              </xdr:nvGrpSpPr>
              <xdr:grpSpPr>
                <a:xfrm>
                  <a:off x="9975242" y="1908977"/>
                  <a:ext cx="2247238" cy="1494620"/>
                  <a:chOff x="10005722" y="1949617"/>
                  <a:chExt cx="2247238" cy="1494620"/>
                </a:xfrm>
              </xdr:grpSpPr>
              <xdr:sp macro="" textlink="">
                <xdr:nvSpPr>
                  <xdr:cNvPr id="30721" name="Scroll Bar 1" hidden="1">
                    <a:extLst>
                      <a:ext uri="{63B3BB69-23CF-44E3-9099-C40C66FF867C}">
                        <a14:compatExt spid="_x0000_s30721"/>
                      </a:ext>
                    </a:extLst>
                  </xdr:cNvPr>
                  <xdr:cNvSpPr/>
                </xdr:nvSpPr>
                <xdr:spPr>
                  <a:xfrm>
                    <a:off x="10005722" y="1949617"/>
                    <a:ext cx="2237090" cy="449523"/>
                  </a:xfrm>
                  <a:prstGeom prst="rect">
                    <a:avLst/>
                  </a:prstGeom>
                </xdr:spPr>
              </xdr:sp>
              <xdr:sp macro="" textlink="">
                <xdr:nvSpPr>
                  <xdr:cNvPr id="30722" name="Scroll Bar 2" hidden="1">
                    <a:extLst>
                      <a:ext uri="{63B3BB69-23CF-44E3-9099-C40C66FF867C}">
                        <a14:compatExt spid="_x0000_s30722"/>
                      </a:ext>
                    </a:extLst>
                  </xdr:cNvPr>
                  <xdr:cNvSpPr/>
                </xdr:nvSpPr>
                <xdr:spPr>
                  <a:xfrm>
                    <a:off x="10013315" y="2465981"/>
                    <a:ext cx="2239645" cy="449939"/>
                  </a:xfrm>
                  <a:prstGeom prst="rect">
                    <a:avLst/>
                  </a:prstGeom>
                </xdr:spPr>
              </xdr:sp>
              <xdr:sp macro="" textlink="">
                <xdr:nvSpPr>
                  <xdr:cNvPr id="30723" name="Scroll Bar 3" hidden="1">
                    <a:extLst>
                      <a:ext uri="{63B3BB69-23CF-44E3-9099-C40C66FF867C}">
                        <a14:compatExt spid="_x0000_s30723"/>
                      </a:ext>
                    </a:extLst>
                  </xdr:cNvPr>
                  <xdr:cNvSpPr/>
                </xdr:nvSpPr>
                <xdr:spPr>
                  <a:xfrm>
                    <a:off x="10008870" y="2990848"/>
                    <a:ext cx="2233930" cy="453389"/>
                  </a:xfrm>
                  <a:prstGeom prst="rect">
                    <a:avLst/>
                  </a:prstGeom>
                </xdr:spPr>
              </xdr:sp>
            </xdr:grpSp>
          </mc:Choice>
          <mc:Fallback/>
        </mc:AlternateContent>
      </xdr:grpSp>
    </xdr:grpSp>
    <xdr:clientData/>
  </xdr:twoCellAnchor>
  <xdr:twoCellAnchor>
    <xdr:from>
      <xdr:col>3</xdr:col>
      <xdr:colOff>23813</xdr:colOff>
      <xdr:row>3</xdr:row>
      <xdr:rowOff>31750</xdr:rowOff>
    </xdr:from>
    <xdr:to>
      <xdr:col>8</xdr:col>
      <xdr:colOff>95250</xdr:colOff>
      <xdr:row>37</xdr:row>
      <xdr:rowOff>252412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158750</xdr:rowOff>
    </xdr:from>
    <xdr:to>
      <xdr:col>6</xdr:col>
      <xdr:colOff>1079500</xdr:colOff>
      <xdr:row>0</xdr:row>
      <xdr:rowOff>866636</xdr:rowOff>
    </xdr:to>
    <xdr:grpSp>
      <xdr:nvGrpSpPr>
        <xdr:cNvPr id="52" name="Group 51"/>
        <xdr:cNvGrpSpPr/>
      </xdr:nvGrpSpPr>
      <xdr:grpSpPr>
        <a:xfrm>
          <a:off x="0" y="158750"/>
          <a:ext cx="14303375" cy="707886"/>
          <a:chOff x="0" y="0"/>
          <a:chExt cx="14303375" cy="707886"/>
        </a:xfrm>
      </xdr:grpSpPr>
      <xdr:sp macro="" textlink="">
        <xdr:nvSpPr>
          <xdr:cNvPr id="53" name="TextBox 52"/>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What If... ?</a:t>
            </a:r>
          </a:p>
        </xdr:txBody>
      </xdr:sp>
      <xdr:grpSp>
        <xdr:nvGrpSpPr>
          <xdr:cNvPr id="54" name="Group 53"/>
          <xdr:cNvGrpSpPr/>
        </xdr:nvGrpSpPr>
        <xdr:grpSpPr>
          <a:xfrm>
            <a:off x="10302875" y="0"/>
            <a:ext cx="4000500" cy="603250"/>
            <a:chOff x="1231900" y="2944298"/>
            <a:chExt cx="4330700" cy="719667"/>
          </a:xfrm>
        </xdr:grpSpPr>
        <xdr:grpSp>
          <xdr:nvGrpSpPr>
            <xdr:cNvPr id="55" name="Group 54"/>
            <xdr:cNvGrpSpPr/>
          </xdr:nvGrpSpPr>
          <xdr:grpSpPr>
            <a:xfrm>
              <a:off x="1231900" y="2944298"/>
              <a:ext cx="4330700" cy="719667"/>
              <a:chOff x="1231900" y="3987800"/>
              <a:chExt cx="4330700" cy="719667"/>
            </a:xfrm>
          </xdr:grpSpPr>
          <xdr:sp macro="" textlink="">
            <xdr:nvSpPr>
              <xdr:cNvPr id="59" name="Left-Right Arrow 58"/>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60" name="Group 59"/>
              <xdr:cNvGrpSpPr/>
            </xdr:nvGrpSpPr>
            <xdr:grpSpPr>
              <a:xfrm>
                <a:off x="1231900" y="3987800"/>
                <a:ext cx="4330700" cy="719667"/>
                <a:chOff x="1231900" y="3987800"/>
                <a:chExt cx="4330700" cy="863600"/>
              </a:xfrm>
            </xdr:grpSpPr>
            <xdr:sp macro="" textlink="">
              <xdr:nvSpPr>
                <xdr:cNvPr id="61" name="Left-Right Arrow 60"/>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62" name="Straight Connector 61"/>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63" name="Straight Connector 62"/>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56" name="TextBox 55">
              <a:hlinkClick xmlns:r="http://schemas.openxmlformats.org/officeDocument/2006/relationships" r:id="rId2"/>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57" name="TextBox 56">
              <a:hlinkClick xmlns:r="http://schemas.openxmlformats.org/officeDocument/2006/relationships" r:id="rId3"/>
            </xdr:cNvPr>
            <xdr:cNvSpPr txBox="1"/>
          </xdr:nvSpPr>
          <xdr:spPr>
            <a:xfrm>
              <a:off x="4190999"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End</a:t>
              </a:r>
            </a:p>
          </xdr:txBody>
        </xdr:sp>
        <xdr:sp macro="" textlink="">
          <xdr:nvSpPr>
            <xdr:cNvPr id="58" name="TextBox 57">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connaughton/Library/Application%20Support/Microsoft/Office/Office%202011%20AutoRecovery/Entrepreneur%20Self%20Assessmen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ver"/>
      <sheetName val="Home"/>
      <sheetName val="Vision"/>
      <sheetName val="VisionTest"/>
      <sheetName val="Skills"/>
      <sheetName val="SkillsTest"/>
      <sheetName val="Check"/>
      <sheetName val="Checklist"/>
    </sheetNames>
    <sheetDataSet>
      <sheetData sheetId="0" refreshError="1"/>
      <sheetData sheetId="1" refreshError="1"/>
      <sheetData sheetId="2" refreshError="1"/>
      <sheetData sheetId="3">
        <row r="9">
          <cell r="M9" t="str">
            <v>After entering your self-assessment numbers, please check the box above to see the result.</v>
          </cell>
        </row>
        <row r="10">
          <cell r="M10" t="str">
            <v>Uh oh, this could be indicating some problems. You should get more advice and maybe help.</v>
          </cell>
        </row>
        <row r="11">
          <cell r="M11" t="str">
            <v>It sounds like you need some business-savvy partners.</v>
          </cell>
        </row>
        <row r="12">
          <cell r="M12" t="str">
            <v>A few issues and possible gaps to fill, but that shouldn't dampen your enthusiasm.</v>
          </cell>
        </row>
        <row r="13">
          <cell r="M13" t="str">
            <v>You sound like a pretty seasoned business person. Apply this knowledge to your business and you should do all right.</v>
          </cell>
        </row>
        <row r="14">
          <cell r="M14" t="str">
            <v>Holy cow! You might be ready right now! Better check with your spouse first, though!</v>
          </cell>
        </row>
      </sheetData>
      <sheetData sheetId="4" refreshError="1"/>
      <sheetData sheetId="5" refreshError="1"/>
      <sheetData sheetId="6" refreshError="1"/>
      <sheetData sheetId="7">
        <row r="8">
          <cell r="K8" t="str">
            <v>After entering your self-assessment numbers, please check the box above to see the result.</v>
          </cell>
        </row>
        <row r="9">
          <cell r="K9" t="str">
            <v>You REALLY need to do this before you commit anything to this venture.</v>
          </cell>
        </row>
        <row r="10">
          <cell r="K10" t="str">
            <v>Dig deeper. You will need to know most of this pretty well before start-up.</v>
          </cell>
        </row>
        <row r="11">
          <cell r="K11" t="str">
            <v>Sounds like some progress. Keep at it.</v>
          </cell>
        </row>
        <row r="12">
          <cell r="K12" t="str">
            <v>Sounds like you have a pretty good idea of what you're getting into.</v>
          </cell>
        </row>
        <row r="13">
          <cell r="K13" t="str">
            <v>Good for you, you're probably nearly ready for launch. Good luck!</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1.vml"/><Relationship Id="rId3"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2.vml"/><Relationship Id="rId3"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3.vml"/><Relationship Id="rId3"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4.xml"/><Relationship Id="rId4" Type="http://schemas.openxmlformats.org/officeDocument/2006/relationships/ctrlProp" Target="../ctrlProps/ctrlProp5.xml"/><Relationship Id="rId5" Type="http://schemas.openxmlformats.org/officeDocument/2006/relationships/ctrlProp" Target="../ctrlProps/ctrlProp6.xml"/><Relationship Id="rId1" Type="http://schemas.openxmlformats.org/officeDocument/2006/relationships/drawing" Target="../drawings/drawing6.xml"/><Relationship Id="rId2"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tabSelected="1" workbookViewId="0"/>
  </sheetViews>
  <sheetFormatPr baseColWidth="10" defaultRowHeight="15" x14ac:dyDescent="0"/>
  <cols>
    <col min="1" max="16384" width="10.83203125" style="7"/>
  </cols>
  <sheetData/>
  <sheetProtection sheet="1" objects="1" scenarios="1" selectLockedCells="1" selectUnlockedCells="1"/>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theme="3" tint="0.59999389629810485"/>
  </sheetPr>
  <dimension ref="B1:B50"/>
  <sheetViews>
    <sheetView showGridLines="0" showRowColHeaders="0" zoomScale="80" zoomScaleNormal="80" zoomScalePageLayoutView="80" workbookViewId="0">
      <selection activeCell="D7" sqref="D7"/>
    </sheetView>
  </sheetViews>
  <sheetFormatPr baseColWidth="10" defaultColWidth="8.83203125" defaultRowHeight="12" x14ac:dyDescent="0"/>
  <cols>
    <col min="1" max="1" width="5.83203125" style="1" customWidth="1"/>
    <col min="2" max="2" width="90.83203125" style="1" customWidth="1"/>
    <col min="3" max="3" width="5.83203125" style="1" customWidth="1"/>
    <col min="4" max="4" width="10.83203125" style="1" customWidth="1"/>
    <col min="5" max="5" width="90.83203125" style="1" customWidth="1"/>
    <col min="6" max="7" width="6" style="1" customWidth="1"/>
    <col min="8" max="8" width="3.6640625" style="1" customWidth="1"/>
    <col min="9" max="16384" width="8.83203125" style="1"/>
  </cols>
  <sheetData>
    <row r="1" ht="100" customHeight="1"/>
    <row r="2" ht="38" customHeight="1"/>
    <row r="3" ht="25" customHeight="1"/>
    <row r="4" ht="60" customHeight="1"/>
    <row r="5" ht="12.75" customHeight="1"/>
    <row r="6" ht="25" customHeight="1"/>
    <row r="7" ht="60" customHeight="1"/>
    <row r="8" ht="12.75" customHeight="1"/>
    <row r="9" ht="25" customHeight="1"/>
    <row r="10" ht="60" customHeight="1"/>
    <row r="11" ht="12" customHeight="1"/>
    <row r="12" ht="25" customHeight="1"/>
    <row r="13" ht="58" customHeight="1"/>
    <row r="14" ht="12" customHeight="1"/>
    <row r="15" ht="25" customHeight="1"/>
    <row r="16" ht="60" customHeight="1"/>
    <row r="17" spans="2:2" ht="12.75" customHeight="1"/>
    <row r="18" spans="2:2" ht="12.75" customHeight="1"/>
    <row r="19" spans="2:2" ht="12.75" customHeight="1"/>
    <row r="20" spans="2:2" ht="12.75" customHeight="1"/>
    <row r="21" spans="2:2" ht="12.75" customHeight="1"/>
    <row r="22" spans="2:2" ht="12.75" customHeight="1"/>
    <row r="23" spans="2:2" ht="12.75" customHeight="1"/>
    <row r="24" spans="2:2" ht="12.75" customHeight="1"/>
    <row r="25" spans="2:2" ht="12.75" customHeight="1"/>
    <row r="26" spans="2:2" ht="12.75" customHeight="1">
      <c r="B26" s="11" t="e">
        <f>#REF!</f>
        <v>#REF!</v>
      </c>
    </row>
    <row r="27" spans="2:2" ht="12.75" customHeight="1">
      <c r="B27" s="11" t="e">
        <f>#REF!</f>
        <v>#REF!</v>
      </c>
    </row>
    <row r="28" spans="2:2" ht="12.75" customHeight="1">
      <c r="B28" s="11" t="e">
        <f>#REF!</f>
        <v>#REF!</v>
      </c>
    </row>
    <row r="29" spans="2:2" ht="12.75" customHeight="1">
      <c r="B29" s="11"/>
    </row>
    <row r="30" spans="2:2" ht="12.75" customHeight="1"/>
    <row r="31" spans="2:2" ht="12.75" customHeight="1"/>
    <row r="32" spans="2: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sheetData>
  <sheetProtection sheet="1" objects="1" scenarios="1" selectLockedCells="1" selectUnlockedCells="1"/>
  <pageMargins left="0.75" right="0.75" top="1" bottom="1" header="0.5" footer="0.5"/>
  <pageSetup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2"/>
  <sheetViews>
    <sheetView showGridLines="0" showRowColHeaders="0" zoomScale="80" zoomScaleNormal="80" zoomScalePageLayoutView="80" workbookViewId="0">
      <selection activeCell="B4" sqref="B4"/>
    </sheetView>
  </sheetViews>
  <sheetFormatPr baseColWidth="10" defaultColWidth="8.83203125" defaultRowHeight="13" x14ac:dyDescent="0"/>
  <cols>
    <col min="1" max="1" width="5.83203125" style="2" customWidth="1"/>
    <col min="2" max="2" width="45.83203125" style="5" customWidth="1"/>
    <col min="3" max="4" width="25.83203125" style="4" customWidth="1"/>
    <col min="5" max="5" width="25.83203125" style="2" customWidth="1"/>
    <col min="6" max="6" width="23.83203125" style="2" customWidth="1"/>
    <col min="7" max="7" width="11" style="2" hidden="1" customWidth="1"/>
    <col min="8" max="11" width="18.83203125" style="2" customWidth="1"/>
    <col min="12" max="16384" width="8.83203125" style="2"/>
  </cols>
  <sheetData>
    <row r="1" spans="2:11" ht="100" customHeight="1">
      <c r="B1" s="3"/>
    </row>
    <row r="2" spans="2:11" ht="24" customHeight="1"/>
    <row r="3" spans="2:11" ht="24" customHeight="1">
      <c r="B3" s="8" t="s">
        <v>23</v>
      </c>
      <c r="C3" s="6" t="s">
        <v>5</v>
      </c>
      <c r="D3" s="6" t="s">
        <v>0</v>
      </c>
      <c r="E3" s="6" t="s">
        <v>10</v>
      </c>
    </row>
    <row r="4" spans="2:11" ht="40" customHeight="1">
      <c r="B4" s="9" t="s">
        <v>32</v>
      </c>
      <c r="C4" s="17">
        <v>30</v>
      </c>
      <c r="D4" s="16">
        <v>750</v>
      </c>
      <c r="E4" s="14">
        <f>C4*D4</f>
        <v>22500</v>
      </c>
      <c r="H4" s="10" t="b">
        <v>1</v>
      </c>
    </row>
    <row r="5" spans="2:11" ht="40" customHeight="1">
      <c r="B5" s="9" t="s">
        <v>33</v>
      </c>
      <c r="C5" s="17"/>
      <c r="D5" s="16"/>
      <c r="E5" s="14">
        <f>C5*D5</f>
        <v>0</v>
      </c>
      <c r="G5" s="23">
        <f>IF(H4=FALSE,0,1)</f>
        <v>1</v>
      </c>
      <c r="H5" s="2">
        <f>IF(H12=0,1,IF(H12&lt;20000,2,IF(H12&lt;50000,3,IF(H12&lt;100000,4,IF(H12&lt;250000,5,IF(H12&gt;249999,6,0))))))</f>
        <v>3</v>
      </c>
      <c r="J5" s="2">
        <f>IF(J12=0,1,IF(J12&lt;0,2,IF(J12&lt;0.15,3,IF(J12&lt;0.3,4,IF(J12&lt;0.45,5,IF(J12&gt;0.449,6,0))))))</f>
        <v>6</v>
      </c>
    </row>
    <row r="6" spans="2:11" ht="40" customHeight="1">
      <c r="B6" s="9" t="s">
        <v>34</v>
      </c>
      <c r="C6" s="17"/>
      <c r="D6" s="16"/>
      <c r="E6" s="14">
        <f>C6*D6</f>
        <v>0</v>
      </c>
      <c r="I6" s="15">
        <f>SUM(E4:E8)</f>
        <v>22500</v>
      </c>
      <c r="K6" s="19">
        <v>0</v>
      </c>
    </row>
    <row r="7" spans="2:11" ht="40" customHeight="1">
      <c r="B7" s="9" t="s">
        <v>35</v>
      </c>
      <c r="C7" s="17"/>
      <c r="D7" s="16"/>
      <c r="E7" s="14">
        <f>C7*D7</f>
        <v>0</v>
      </c>
      <c r="H7" s="2" t="s">
        <v>12</v>
      </c>
      <c r="I7" s="15">
        <f>SUM(E10:E14)</f>
        <v>37500</v>
      </c>
      <c r="J7" s="2" t="s">
        <v>14</v>
      </c>
      <c r="K7" s="19">
        <v>0</v>
      </c>
    </row>
    <row r="8" spans="2:11" ht="40" customHeight="1">
      <c r="B8" s="9" t="s">
        <v>36</v>
      </c>
      <c r="C8" s="17"/>
      <c r="D8" s="16"/>
      <c r="E8" s="14">
        <f>C8*D8</f>
        <v>0</v>
      </c>
      <c r="H8" s="2" t="s">
        <v>13</v>
      </c>
      <c r="I8" s="15">
        <f>SUM(E16:E20)</f>
        <v>52500</v>
      </c>
      <c r="J8" s="2" t="s">
        <v>15</v>
      </c>
      <c r="K8" s="19">
        <v>0</v>
      </c>
    </row>
    <row r="9" spans="2:11" ht="40" customHeight="1">
      <c r="B9" s="8"/>
      <c r="C9" s="12" t="s">
        <v>1</v>
      </c>
      <c r="D9" s="12" t="s">
        <v>2</v>
      </c>
      <c r="H9" s="2" t="s">
        <v>19</v>
      </c>
      <c r="J9" s="2" t="s">
        <v>16</v>
      </c>
      <c r="K9" s="19">
        <v>0</v>
      </c>
    </row>
    <row r="10" spans="2:11" ht="40" customHeight="1">
      <c r="B10" s="13" t="str">
        <f>IF(B4="","",B4)</f>
        <v>Product 1</v>
      </c>
      <c r="C10" s="17">
        <v>50</v>
      </c>
      <c r="D10" s="16">
        <v>750</v>
      </c>
      <c r="E10" s="14">
        <f>C10*D10</f>
        <v>37500</v>
      </c>
      <c r="H10" s="2" t="s">
        <v>20</v>
      </c>
      <c r="J10" s="2" t="s">
        <v>17</v>
      </c>
      <c r="K10" s="19">
        <v>0</v>
      </c>
    </row>
    <row r="11" spans="2:11" ht="40" customHeight="1">
      <c r="B11" s="13" t="str">
        <f>IF(B5="","",B5)</f>
        <v>Product 2</v>
      </c>
      <c r="C11" s="17"/>
      <c r="D11" s="16"/>
      <c r="E11" s="14">
        <f>C11*D11</f>
        <v>0</v>
      </c>
      <c r="H11" s="2" t="s">
        <v>21</v>
      </c>
      <c r="J11" s="2" t="s">
        <v>18</v>
      </c>
      <c r="K11" s="19">
        <v>0</v>
      </c>
    </row>
    <row r="12" spans="2:11" ht="40" customHeight="1">
      <c r="B12" s="13" t="str">
        <f>IF(B6="","",B6)</f>
        <v>Product 3</v>
      </c>
      <c r="C12" s="17"/>
      <c r="D12" s="16"/>
      <c r="E12" s="14">
        <f>C12*D12</f>
        <v>0</v>
      </c>
      <c r="H12" s="21">
        <f>$H4*AVERAGE(H15:J15)</f>
        <v>37500</v>
      </c>
      <c r="J12" s="24">
        <f>$H4*AVERAGE(I16:J16)</f>
        <v>0.53333333333333333</v>
      </c>
      <c r="K12" s="19"/>
    </row>
    <row r="13" spans="2:11" ht="40" customHeight="1">
      <c r="B13" s="13" t="str">
        <f>IF(B7="","",B7)</f>
        <v>Product 4</v>
      </c>
      <c r="C13" s="17"/>
      <c r="D13" s="16"/>
      <c r="E13" s="14">
        <f>C13*D13</f>
        <v>0</v>
      </c>
      <c r="J13" s="25"/>
    </row>
    <row r="14" spans="2:11" ht="40" customHeight="1">
      <c r="B14" s="13" t="str">
        <f>IF(B8="","",B8)</f>
        <v>Product 5</v>
      </c>
      <c r="C14" s="17"/>
      <c r="D14" s="16"/>
      <c r="E14" s="14">
        <f>C14*D14</f>
        <v>0</v>
      </c>
      <c r="H14" s="20" t="s">
        <v>6</v>
      </c>
      <c r="I14" s="20" t="s">
        <v>7</v>
      </c>
      <c r="J14" s="20" t="s">
        <v>8</v>
      </c>
      <c r="K14" s="20" t="s">
        <v>9</v>
      </c>
    </row>
    <row r="15" spans="2:11" ht="40" customHeight="1">
      <c r="B15" s="8"/>
      <c r="C15" s="12" t="s">
        <v>4</v>
      </c>
      <c r="D15" s="12" t="s">
        <v>3</v>
      </c>
      <c r="F15" s="26" t="s">
        <v>10</v>
      </c>
      <c r="H15" s="22">
        <f>I6</f>
        <v>22500</v>
      </c>
      <c r="I15" s="22">
        <f>I7</f>
        <v>37500</v>
      </c>
      <c r="J15" s="22">
        <f>I8</f>
        <v>52500</v>
      </c>
      <c r="K15" s="22">
        <f>SUM(H15:J15)</f>
        <v>112500</v>
      </c>
    </row>
    <row r="16" spans="2:11" ht="41" customHeight="1">
      <c r="B16" s="13" t="str">
        <f>IF(B10="","",B10)</f>
        <v>Product 1</v>
      </c>
      <c r="C16" s="17">
        <v>70</v>
      </c>
      <c r="D16" s="16">
        <v>750</v>
      </c>
      <c r="E16" s="14">
        <f>C16*D16</f>
        <v>52500</v>
      </c>
      <c r="F16" s="26" t="s">
        <v>11</v>
      </c>
      <c r="I16" s="18">
        <f>(I15-H15)/H15</f>
        <v>0.66666666666666663</v>
      </c>
      <c r="J16" s="18">
        <f>(J15-I15)/I15</f>
        <v>0.4</v>
      </c>
      <c r="K16" s="25"/>
    </row>
    <row r="17" spans="2:11" ht="41" customHeight="1">
      <c r="B17" s="13" t="str">
        <f>IF(B11="","",B11)</f>
        <v>Product 2</v>
      </c>
      <c r="C17" s="17"/>
      <c r="D17" s="16"/>
      <c r="E17" s="14">
        <f>C17*D17</f>
        <v>0</v>
      </c>
      <c r="F17" s="27"/>
    </row>
    <row r="18" spans="2:11" ht="41" customHeight="1">
      <c r="B18" s="13" t="str">
        <f>IF(B12="","",B12)</f>
        <v>Product 3</v>
      </c>
      <c r="C18" s="17"/>
      <c r="D18" s="16"/>
      <c r="E18" s="14">
        <f>C18*D18</f>
        <v>0</v>
      </c>
      <c r="F18" s="26" t="s">
        <v>22</v>
      </c>
      <c r="H18" s="47" t="str">
        <f>INDEX(Entre,H$5,)&amp;" "&amp;INDEX(Tech,J$5,)</f>
        <v>You might survive on this revenue if your costs of production and cost of living are very low. You might be growing like the next big thing! Keep it up!</v>
      </c>
      <c r="I18" s="48"/>
      <c r="J18" s="48"/>
      <c r="K18" s="49"/>
    </row>
    <row r="19" spans="2:11" ht="41" customHeight="1">
      <c r="B19" s="13" t="str">
        <f>IF(B13="","",B13)</f>
        <v>Product 4</v>
      </c>
      <c r="C19" s="17"/>
      <c r="D19" s="16"/>
      <c r="E19" s="14">
        <f>C19*D19</f>
        <v>0</v>
      </c>
      <c r="H19" s="50"/>
      <c r="I19" s="51"/>
      <c r="J19" s="51"/>
      <c r="K19" s="52"/>
    </row>
    <row r="20" spans="2:11" ht="41" customHeight="1">
      <c r="B20" s="13" t="str">
        <f>IF(B14="","",B14)</f>
        <v>Product 5</v>
      </c>
      <c r="C20" s="17"/>
      <c r="D20" s="16"/>
      <c r="E20" s="14">
        <f>C20*D20</f>
        <v>0</v>
      </c>
    </row>
    <row r="21" spans="2:11" ht="41" customHeight="1"/>
    <row r="22" spans="2:11" ht="41" customHeight="1">
      <c r="E22" s="4"/>
      <c r="F22" s="4"/>
      <c r="G22" s="4"/>
      <c r="I22" s="4"/>
      <c r="J22" s="4"/>
      <c r="K22" s="4"/>
    </row>
  </sheetData>
  <sheetProtection sheet="1" objects="1" scenarios="1" selectLockedCells="1"/>
  <mergeCells count="1">
    <mergeCell ref="H18:K19"/>
  </mergeCells>
  <conditionalFormatting sqref="E4:E8 E10:E14 E16:E20">
    <cfRule type="cellIs" dxfId="4" priority="1" operator="lessThan">
      <formula>0</formula>
    </cfRule>
  </conditionalFormatting>
  <pageMargins left="0.75" right="0.75" top="1" bottom="1" header="0.5" footer="0.5"/>
  <pageSetup orientation="portrait" horizontalDpi="4294967292" verticalDpi="4294967292"/>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4819" r:id="rId3" name="Check Box 3">
              <controlPr defaultSize="0" autoFill="0" autoLine="0" autoPict="0">
                <anchor moveWithCells="1">
                  <from>
                    <xdr:col>10</xdr:col>
                    <xdr:colOff>215900</xdr:colOff>
                    <xdr:row>11</xdr:row>
                    <xdr:rowOff>50800</xdr:rowOff>
                  </from>
                  <to>
                    <xdr:col>10</xdr:col>
                    <xdr:colOff>825500</xdr:colOff>
                    <xdr:row>12</xdr:row>
                    <xdr:rowOff>50800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23"/>
  <sheetViews>
    <sheetView showGridLines="0" showRowColHeaders="0" zoomScale="80" zoomScaleNormal="80" zoomScalePageLayoutView="80" workbookViewId="0">
      <selection activeCell="C4" sqref="C4"/>
    </sheetView>
  </sheetViews>
  <sheetFormatPr baseColWidth="10" defaultColWidth="8.83203125" defaultRowHeight="13" x14ac:dyDescent="0"/>
  <cols>
    <col min="1" max="1" width="5.83203125" style="2" customWidth="1"/>
    <col min="2" max="2" width="45.83203125" style="5" customWidth="1"/>
    <col min="3" max="4" width="25.83203125" style="4" customWidth="1"/>
    <col min="5" max="5" width="25.83203125" style="2" customWidth="1"/>
    <col min="6" max="6" width="25.1640625" style="2" customWidth="1"/>
    <col min="7" max="7" width="23.33203125" style="2" customWidth="1"/>
    <col min="8" max="8" width="11" style="2" hidden="1" customWidth="1"/>
    <col min="9" max="12" width="18.83203125" style="2" customWidth="1"/>
    <col min="13" max="13" width="8.83203125" style="2"/>
    <col min="14" max="15" width="10.1640625" style="2" bestFit="1" customWidth="1"/>
    <col min="16" max="16" width="11" style="2" bestFit="1" customWidth="1"/>
    <col min="17" max="16384" width="8.83203125" style="2"/>
  </cols>
  <sheetData>
    <row r="1" spans="2:12" ht="100" customHeight="1">
      <c r="B1" s="3"/>
    </row>
    <row r="2" spans="2:12" ht="24" customHeight="1"/>
    <row r="3" spans="2:12" ht="24" customHeight="1">
      <c r="B3" s="8" t="s">
        <v>24</v>
      </c>
      <c r="C3" s="6" t="s">
        <v>25</v>
      </c>
      <c r="D3" s="6" t="s">
        <v>26</v>
      </c>
      <c r="E3" s="6" t="s">
        <v>38</v>
      </c>
      <c r="F3" s="6" t="s">
        <v>37</v>
      </c>
    </row>
    <row r="4" spans="2:12" ht="40" customHeight="1">
      <c r="B4" s="29" t="str">
        <f>IF(Revenue!B4=0,"",Revenue!B4)</f>
        <v>Product 1</v>
      </c>
      <c r="C4" s="17">
        <v>300</v>
      </c>
      <c r="D4" s="16">
        <v>250</v>
      </c>
      <c r="E4" s="14">
        <f>(C4+D4)*Revenue!C4</f>
        <v>16500</v>
      </c>
      <c r="F4" s="14">
        <f>Revenue!E4-E4</f>
        <v>6000</v>
      </c>
      <c r="I4" s="10" t="b">
        <v>0</v>
      </c>
    </row>
    <row r="5" spans="2:12" ht="40" customHeight="1">
      <c r="B5" s="29" t="str">
        <f>IF(Revenue!B5=0,"",Revenue!B5)</f>
        <v>Product 2</v>
      </c>
      <c r="C5" s="17"/>
      <c r="D5" s="16"/>
      <c r="E5" s="14">
        <f>(C5+D5)*Revenue!C5</f>
        <v>0</v>
      </c>
      <c r="F5" s="14">
        <f>Revenue!E5-E5</f>
        <v>0</v>
      </c>
      <c r="H5" s="23">
        <f>IF(I4=TRUE,1,0)</f>
        <v>0</v>
      </c>
      <c r="I5" s="2">
        <f>IF(I12=0,1,IF(I12&lt;0.15,2,IF(I12&lt;0.25,3,IF(I12&lt;0.35,4,IF(I12&lt;0.45,5,IF(I12&gt;0.449,6,0))))))</f>
        <v>4</v>
      </c>
    </row>
    <row r="6" spans="2:12" ht="40" customHeight="1">
      <c r="B6" s="29" t="str">
        <f>IF(Revenue!B6=0,"",Revenue!B6)</f>
        <v>Product 3</v>
      </c>
      <c r="C6" s="17"/>
      <c r="D6" s="16"/>
      <c r="E6" s="14">
        <f>(C6+D6)*Revenue!C6</f>
        <v>0</v>
      </c>
      <c r="F6" s="14">
        <f>Revenue!E6-E6</f>
        <v>0</v>
      </c>
      <c r="J6" s="15">
        <f>SUM(E4:E8)</f>
        <v>16500</v>
      </c>
      <c r="K6" s="32">
        <f>Revenue!I6</f>
        <v>22500</v>
      </c>
      <c r="L6" s="33">
        <f>IF(K6=0,0,(K6-J6)/K6)</f>
        <v>0.26666666666666666</v>
      </c>
    </row>
    <row r="7" spans="2:12" ht="40" customHeight="1">
      <c r="B7" s="29" t="str">
        <f>IF(Revenue!B7=0,"",Revenue!B7)</f>
        <v>Product 4</v>
      </c>
      <c r="C7" s="17"/>
      <c r="D7" s="16"/>
      <c r="E7" s="14">
        <f>(C7+D7)*Revenue!C7</f>
        <v>0</v>
      </c>
      <c r="F7" s="14">
        <f>Revenue!E7-E7</f>
        <v>0</v>
      </c>
      <c r="I7" s="2" t="s">
        <v>40</v>
      </c>
      <c r="J7" s="15">
        <f>SUM(E10:E14)</f>
        <v>25250</v>
      </c>
      <c r="K7" s="32">
        <f>Revenue!I7</f>
        <v>37500</v>
      </c>
      <c r="L7" s="33">
        <f>IF(K7=0,0,(K7-J7)/K7)</f>
        <v>0.32666666666666666</v>
      </c>
    </row>
    <row r="8" spans="2:12" ht="40" customHeight="1">
      <c r="B8" s="29" t="str">
        <f>IF(Revenue!B8=0,"",Revenue!B8)</f>
        <v>Product 5</v>
      </c>
      <c r="C8" s="17"/>
      <c r="D8" s="16"/>
      <c r="E8" s="14">
        <f>(C8+D8)*Revenue!C8</f>
        <v>0</v>
      </c>
      <c r="F8" s="14">
        <f>Revenue!E8-E8</f>
        <v>0</v>
      </c>
      <c r="I8" s="2" t="s">
        <v>41</v>
      </c>
      <c r="J8" s="15">
        <f>SUM(E16:E20)</f>
        <v>31500</v>
      </c>
      <c r="K8" s="32">
        <f>Revenue!I8</f>
        <v>52500</v>
      </c>
      <c r="L8" s="33">
        <f>IF(K8=0,0,(K8-J8)/K8)</f>
        <v>0.4</v>
      </c>
    </row>
    <row r="9" spans="2:12" ht="40" customHeight="1">
      <c r="B9" s="30"/>
      <c r="C9" s="12" t="s">
        <v>27</v>
      </c>
      <c r="D9" s="12" t="s">
        <v>28</v>
      </c>
      <c r="I9" s="2" t="s">
        <v>44</v>
      </c>
      <c r="J9" s="21">
        <f>SUM(J6:J8)</f>
        <v>73250</v>
      </c>
      <c r="K9" s="21">
        <f>SUM(K6:K8)</f>
        <v>112500</v>
      </c>
      <c r="L9" s="33">
        <f>IF(K9=0,0,(K9-J9)/K9)</f>
        <v>0.34888888888888892</v>
      </c>
    </row>
    <row r="10" spans="2:12" ht="40" customHeight="1">
      <c r="B10" s="29" t="str">
        <f>IF(B4="","",B4)</f>
        <v>Product 1</v>
      </c>
      <c r="C10" s="17">
        <v>285</v>
      </c>
      <c r="D10" s="16">
        <v>220</v>
      </c>
      <c r="E10" s="14">
        <f>(C10+D10)*Revenue!C10</f>
        <v>25250</v>
      </c>
      <c r="F10" s="14">
        <f>Revenue!E10-E10</f>
        <v>12250</v>
      </c>
      <c r="I10" s="2" t="s">
        <v>42</v>
      </c>
      <c r="K10" s="2">
        <v>0</v>
      </c>
      <c r="L10" s="19"/>
    </row>
    <row r="11" spans="2:12" ht="40" customHeight="1">
      <c r="B11" s="29" t="str">
        <f>IF(B5="","",B5)</f>
        <v>Product 2</v>
      </c>
      <c r="C11" s="17"/>
      <c r="D11" s="16"/>
      <c r="E11" s="14">
        <f>(C11+D11)*Revenue!C11</f>
        <v>0</v>
      </c>
      <c r="F11" s="14">
        <f>Revenue!E11-E11</f>
        <v>0</v>
      </c>
      <c r="I11" s="2" t="s">
        <v>45</v>
      </c>
      <c r="K11" s="2">
        <v>0</v>
      </c>
      <c r="L11" s="19"/>
    </row>
    <row r="12" spans="2:12" ht="40" customHeight="1">
      <c r="B12" s="29" t="str">
        <f>IF(B6="","",B6)</f>
        <v>Product 3</v>
      </c>
      <c r="C12" s="17"/>
      <c r="D12" s="16"/>
      <c r="E12" s="14">
        <f>(C12+D12)*Revenue!C12</f>
        <v>0</v>
      </c>
      <c r="F12" s="14">
        <f>Revenue!E12-E12</f>
        <v>0</v>
      </c>
      <c r="I12" s="31">
        <f>AVERAGE(L6:L8)</f>
        <v>0.33111111111111108</v>
      </c>
      <c r="K12" s="24"/>
      <c r="L12" s="19"/>
    </row>
    <row r="13" spans="2:12" ht="40" customHeight="1">
      <c r="B13" s="29" t="str">
        <f>IF(B7="","",B7)</f>
        <v>Product 4</v>
      </c>
      <c r="C13" s="17"/>
      <c r="D13" s="16"/>
      <c r="E13" s="14">
        <f>(C13+D13)*Revenue!C13</f>
        <v>0</v>
      </c>
      <c r="F13" s="14">
        <f>Revenue!E13-E13</f>
        <v>0</v>
      </c>
      <c r="K13" s="25"/>
    </row>
    <row r="14" spans="2:12" ht="40" customHeight="1">
      <c r="B14" s="29" t="str">
        <f>IF(B8="","",B8)</f>
        <v>Product 5</v>
      </c>
      <c r="C14" s="17"/>
      <c r="D14" s="16"/>
      <c r="E14" s="14">
        <f>(C14+D14)*Revenue!C14</f>
        <v>0</v>
      </c>
      <c r="F14" s="14">
        <f>Revenue!E14-E14</f>
        <v>0</v>
      </c>
      <c r="I14" s="20" t="s">
        <v>6</v>
      </c>
      <c r="J14" s="20" t="s">
        <v>7</v>
      </c>
      <c r="K14" s="20" t="s">
        <v>8</v>
      </c>
      <c r="L14" s="20" t="s">
        <v>9</v>
      </c>
    </row>
    <row r="15" spans="2:12" ht="40" customHeight="1">
      <c r="B15" s="30"/>
      <c r="C15" s="12" t="s">
        <v>29</v>
      </c>
      <c r="D15" s="12" t="s">
        <v>30</v>
      </c>
      <c r="G15" s="26" t="s">
        <v>31</v>
      </c>
      <c r="I15" s="22">
        <f>J6</f>
        <v>16500</v>
      </c>
      <c r="J15" s="22">
        <f>J7</f>
        <v>25250</v>
      </c>
      <c r="K15" s="22">
        <f>J8</f>
        <v>31500</v>
      </c>
      <c r="L15" s="22">
        <f>SUM(I15:K15)</f>
        <v>73250</v>
      </c>
    </row>
    <row r="16" spans="2:12" ht="41" customHeight="1">
      <c r="B16" s="29" t="str">
        <f>IF(B10="","",B10)</f>
        <v>Product 1</v>
      </c>
      <c r="C16" s="17">
        <v>250</v>
      </c>
      <c r="D16" s="16">
        <v>200</v>
      </c>
      <c r="E16" s="14">
        <f>(C16+D16)*Revenue!C16</f>
        <v>31500</v>
      </c>
      <c r="F16" s="14">
        <f>Revenue!E16-E16</f>
        <v>21000</v>
      </c>
      <c r="G16" s="26" t="s">
        <v>39</v>
      </c>
      <c r="I16" s="22">
        <f>K6-J6</f>
        <v>6000</v>
      </c>
      <c r="J16" s="22">
        <f>K7-J7</f>
        <v>12250</v>
      </c>
      <c r="K16" s="22">
        <f>K8-J8</f>
        <v>21000</v>
      </c>
      <c r="L16" s="22">
        <f>SUM(I16:K16)</f>
        <v>39250</v>
      </c>
    </row>
    <row r="17" spans="2:12" ht="41" customHeight="1">
      <c r="B17" s="29" t="str">
        <f>IF(B11="","",B11)</f>
        <v>Product 2</v>
      </c>
      <c r="C17" s="17"/>
      <c r="D17" s="16"/>
      <c r="E17" s="14">
        <f>(C17+D17)*Revenue!C17</f>
        <v>0</v>
      </c>
      <c r="F17" s="14">
        <f>Revenue!E17-E17</f>
        <v>0</v>
      </c>
      <c r="G17" s="26" t="s">
        <v>43</v>
      </c>
      <c r="I17" s="18">
        <f>L6</f>
        <v>0.26666666666666666</v>
      </c>
      <c r="J17" s="18">
        <f>$L7</f>
        <v>0.32666666666666666</v>
      </c>
      <c r="K17" s="18">
        <f>$L8</f>
        <v>0.4</v>
      </c>
      <c r="L17" s="18">
        <f>L9</f>
        <v>0.34888888888888892</v>
      </c>
    </row>
    <row r="18" spans="2:12" ht="41" customHeight="1">
      <c r="B18" s="29" t="str">
        <f>IF(B12="","",B12)</f>
        <v>Product 3</v>
      </c>
      <c r="C18" s="17"/>
      <c r="D18" s="16"/>
      <c r="E18" s="14">
        <f>(C18+D18)*Revenue!C18</f>
        <v>0</v>
      </c>
      <c r="F18" s="14">
        <f>Revenue!E18-E18</f>
        <v>0</v>
      </c>
    </row>
    <row r="19" spans="2:12" ht="41" customHeight="1">
      <c r="B19" s="29" t="str">
        <f>IF(B13="","",B13)</f>
        <v>Product 4</v>
      </c>
      <c r="C19" s="17"/>
      <c r="D19" s="16"/>
      <c r="E19" s="14">
        <f>(C19+D19)*Revenue!C19</f>
        <v>0</v>
      </c>
      <c r="F19" s="14">
        <f>Revenue!E19-E19</f>
        <v>0</v>
      </c>
      <c r="G19" s="26" t="s">
        <v>22</v>
      </c>
      <c r="I19" s="47" t="str">
        <f>IF(H5=1,INDEX(Costs,I$5,),"")</f>
        <v/>
      </c>
      <c r="J19" s="48"/>
      <c r="K19" s="48"/>
      <c r="L19" s="49"/>
    </row>
    <row r="20" spans="2:12" ht="41" customHeight="1">
      <c r="B20" s="29" t="str">
        <f>IF(B14="","",B14)</f>
        <v>Product 5</v>
      </c>
      <c r="C20" s="17"/>
      <c r="D20" s="16"/>
      <c r="E20" s="14">
        <f>(C20+D20)*Revenue!C20</f>
        <v>0</v>
      </c>
      <c r="F20" s="14">
        <f>Revenue!E20-E20</f>
        <v>0</v>
      </c>
      <c r="G20" s="27"/>
      <c r="I20" s="50"/>
      <c r="J20" s="51"/>
      <c r="K20" s="51"/>
      <c r="L20" s="52"/>
    </row>
    <row r="21" spans="2:12" ht="41" customHeight="1"/>
    <row r="22" spans="2:12" ht="41" customHeight="1">
      <c r="E22" s="4"/>
      <c r="F22" s="4"/>
      <c r="G22" s="28"/>
      <c r="H22" s="4"/>
      <c r="I22" s="4"/>
      <c r="J22" s="4"/>
      <c r="K22" s="4"/>
      <c r="L22" s="4"/>
    </row>
    <row r="23" spans="2:12">
      <c r="F23" s="4"/>
    </row>
  </sheetData>
  <sheetProtection sheet="1" objects="1" scenarios="1" selectLockedCells="1"/>
  <mergeCells count="1">
    <mergeCell ref="I19:L20"/>
  </mergeCells>
  <conditionalFormatting sqref="E4:E8 E10:E14 E16:E20">
    <cfRule type="cellIs" dxfId="3" priority="2" operator="lessThan">
      <formula>0</formula>
    </cfRule>
  </conditionalFormatting>
  <conditionalFormatting sqref="F4:F8 F10:F14 F16:F20">
    <cfRule type="cellIs" dxfId="2" priority="1" operator="lessThan">
      <formula>0</formula>
    </cfRule>
  </conditionalFormatting>
  <pageMargins left="0.75" right="0.75" top="1" bottom="1" header="0.5" footer="0.5"/>
  <pageSetup orientation="portrait" horizontalDpi="4294967292" verticalDpi="4294967292"/>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5842" r:id="rId3" name="Check Box 2">
              <controlPr defaultSize="0" autoFill="0" autoLine="0" autoPict="0">
                <anchor moveWithCells="1">
                  <from>
                    <xdr:col>11</xdr:col>
                    <xdr:colOff>215900</xdr:colOff>
                    <xdr:row>10</xdr:row>
                    <xdr:rowOff>457200</xdr:rowOff>
                  </from>
                  <to>
                    <xdr:col>11</xdr:col>
                    <xdr:colOff>825500</xdr:colOff>
                    <xdr:row>11</xdr:row>
                    <xdr:rowOff>457200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22"/>
  <sheetViews>
    <sheetView showGridLines="0" showRowColHeaders="0" zoomScale="80" zoomScaleNormal="80" zoomScalePageLayoutView="80" workbookViewId="0">
      <selection activeCell="B4" sqref="B4"/>
    </sheetView>
  </sheetViews>
  <sheetFormatPr baseColWidth="10" defaultColWidth="8.83203125" defaultRowHeight="13" x14ac:dyDescent="0"/>
  <cols>
    <col min="1" max="1" width="5.83203125" style="2" customWidth="1"/>
    <col min="2" max="2" width="75.83203125" style="5" customWidth="1"/>
    <col min="3" max="3" width="25.83203125" style="2" customWidth="1"/>
    <col min="4" max="4" width="23.83203125" style="2" customWidth="1"/>
    <col min="5" max="5" width="11" style="2" hidden="1" customWidth="1"/>
    <col min="6" max="9" width="18.83203125" style="2" customWidth="1"/>
    <col min="10" max="16384" width="8.83203125" style="2"/>
  </cols>
  <sheetData>
    <row r="1" spans="2:9" ht="100" customHeight="1">
      <c r="B1" s="3"/>
    </row>
    <row r="2" spans="2:9" ht="24" customHeight="1"/>
    <row r="3" spans="2:9" ht="24" customHeight="1">
      <c r="B3" s="8" t="s">
        <v>46</v>
      </c>
      <c r="C3" s="6" t="s">
        <v>52</v>
      </c>
    </row>
    <row r="4" spans="2:9" ht="40" customHeight="1">
      <c r="B4" s="9" t="s">
        <v>49</v>
      </c>
      <c r="C4" s="46">
        <v>8000</v>
      </c>
      <c r="F4" s="10" t="b">
        <v>0</v>
      </c>
    </row>
    <row r="5" spans="2:9" ht="40" customHeight="1">
      <c r="B5" s="9" t="s">
        <v>47</v>
      </c>
      <c r="C5" s="46">
        <v>500</v>
      </c>
      <c r="E5" s="23">
        <f>IF(F4=FALSE,0,1)</f>
        <v>0</v>
      </c>
      <c r="F5" s="2">
        <f>IF(F12=0,1,IF(F12&lt;10000,2,IF(F12&lt;25000,3,IF(F12&lt;75000,4,IF(F12&lt;100000,5,IF(F12&gt;99999,6,0))))))</f>
        <v>1</v>
      </c>
    </row>
    <row r="6" spans="2:9" ht="40" customHeight="1">
      <c r="B6" s="9" t="s">
        <v>48</v>
      </c>
      <c r="C6" s="46">
        <v>1200</v>
      </c>
      <c r="G6" s="15">
        <f>SUM(C4:C8)</f>
        <v>10500</v>
      </c>
      <c r="H6" s="32">
        <f>COGS!K6-COGS!J6</f>
        <v>6000</v>
      </c>
      <c r="I6" s="33">
        <f>IF(Revenue!I6=0,0,(H6-G6)/Revenue!I6)</f>
        <v>-0.2</v>
      </c>
    </row>
    <row r="7" spans="2:9" ht="40" customHeight="1">
      <c r="B7" s="9" t="s">
        <v>50</v>
      </c>
      <c r="C7" s="46">
        <v>300</v>
      </c>
      <c r="F7" s="2" t="s">
        <v>56</v>
      </c>
      <c r="G7" s="15">
        <f>SUM(C10:C14)</f>
        <v>10500</v>
      </c>
      <c r="H7" s="32">
        <f>COGS!K7-COGS!J7</f>
        <v>12250</v>
      </c>
      <c r="I7" s="33">
        <f>IF(Revenue!I7=0,0,(H7-G7)/Revenue!I7)</f>
        <v>4.6666666666666669E-2</v>
      </c>
    </row>
    <row r="8" spans="2:9" ht="40" customHeight="1">
      <c r="B8" s="9" t="s">
        <v>51</v>
      </c>
      <c r="C8" s="46">
        <v>500</v>
      </c>
      <c r="F8" s="2" t="s">
        <v>58</v>
      </c>
      <c r="G8" s="15">
        <f>SUM(C16:C20)</f>
        <v>10500</v>
      </c>
      <c r="H8" s="32">
        <f>COGS!K8-COGS!J8</f>
        <v>21000</v>
      </c>
      <c r="I8" s="33">
        <f>IF(Revenue!I8=0,0,(H8-G8)/Revenue!I8)</f>
        <v>0.2</v>
      </c>
    </row>
    <row r="9" spans="2:9" ht="40" customHeight="1">
      <c r="B9" s="8"/>
      <c r="F9" s="2" t="s">
        <v>57</v>
      </c>
      <c r="H9" s="32">
        <f>SUM(H5:H8)</f>
        <v>39250</v>
      </c>
      <c r="I9" s="33">
        <f>IF(H10=0,0,(H10-H9)/H10)</f>
        <v>0.65111111111111108</v>
      </c>
    </row>
    <row r="10" spans="2:9" ht="40" customHeight="1">
      <c r="B10" s="13" t="str">
        <f>IF(B4="","",B4)</f>
        <v>Salaries and Wages</v>
      </c>
      <c r="C10" s="46">
        <v>8000</v>
      </c>
      <c r="F10" s="2" t="s">
        <v>59</v>
      </c>
      <c r="H10" s="32">
        <f>SUM(Revenue!I6:I8)</f>
        <v>112500</v>
      </c>
      <c r="I10" s="19">
        <v>0</v>
      </c>
    </row>
    <row r="11" spans="2:9" ht="40" customHeight="1">
      <c r="B11" s="13" t="str">
        <f>IF(B5="","",B5)</f>
        <v>Space and Utilities</v>
      </c>
      <c r="C11" s="46">
        <v>500</v>
      </c>
      <c r="F11" s="2" t="s">
        <v>21</v>
      </c>
      <c r="I11" s="19"/>
    </row>
    <row r="12" spans="2:9" ht="40" customHeight="1">
      <c r="B12" s="13" t="str">
        <f>IF(B6="","",B6)</f>
        <v>Communications</v>
      </c>
      <c r="C12" s="46">
        <v>1200</v>
      </c>
      <c r="F12" s="21">
        <f>$F4*AVERAGE(F16:H16)</f>
        <v>0</v>
      </c>
      <c r="H12" s="24"/>
      <c r="I12" s="19"/>
    </row>
    <row r="13" spans="2:9" ht="40" customHeight="1">
      <c r="B13" s="13" t="str">
        <f>IF(B7="","",B7)</f>
        <v>Office Supplies</v>
      </c>
      <c r="C13" s="46">
        <v>300</v>
      </c>
      <c r="H13" s="25"/>
    </row>
    <row r="14" spans="2:9" ht="40" customHeight="1">
      <c r="B14" s="13" t="str">
        <f>IF(B8="","",B8)</f>
        <v>Insurance, Legal, and Pro Fees</v>
      </c>
      <c r="C14" s="46">
        <v>500</v>
      </c>
      <c r="F14" s="20" t="s">
        <v>6</v>
      </c>
      <c r="G14" s="20" t="s">
        <v>7</v>
      </c>
      <c r="H14" s="20" t="s">
        <v>8</v>
      </c>
      <c r="I14" s="20" t="s">
        <v>9</v>
      </c>
    </row>
    <row r="15" spans="2:9" ht="40" customHeight="1">
      <c r="B15" s="8"/>
      <c r="D15" s="26" t="s">
        <v>53</v>
      </c>
      <c r="F15" s="22">
        <f>G6</f>
        <v>10500</v>
      </c>
      <c r="G15" s="22">
        <f>G7</f>
        <v>10500</v>
      </c>
      <c r="H15" s="22">
        <f>G8</f>
        <v>10500</v>
      </c>
      <c r="I15" s="22">
        <f>SUM(F15:H15)</f>
        <v>31500</v>
      </c>
    </row>
    <row r="16" spans="2:9" ht="41" customHeight="1">
      <c r="B16" s="13" t="str">
        <f>IF(B10="","",B10)</f>
        <v>Salaries and Wages</v>
      </c>
      <c r="C16" s="46">
        <v>8000</v>
      </c>
      <c r="D16" s="26" t="s">
        <v>54</v>
      </c>
      <c r="F16" s="22">
        <f>H6-G6</f>
        <v>-4500</v>
      </c>
      <c r="G16" s="22">
        <f>H7-G7</f>
        <v>1750</v>
      </c>
      <c r="H16" s="22">
        <f>H8-G8</f>
        <v>10500</v>
      </c>
      <c r="I16" s="22">
        <f>SUM(F16:H16)</f>
        <v>7750</v>
      </c>
    </row>
    <row r="17" spans="2:9" ht="41" customHeight="1">
      <c r="B17" s="13" t="str">
        <f>IF(B11="","",B11)</f>
        <v>Space and Utilities</v>
      </c>
      <c r="C17" s="46">
        <v>500</v>
      </c>
      <c r="D17" s="26" t="s">
        <v>55</v>
      </c>
      <c r="F17" s="18">
        <f>$I6</f>
        <v>-0.2</v>
      </c>
      <c r="G17" s="18">
        <f>$I7</f>
        <v>4.6666666666666669E-2</v>
      </c>
      <c r="H17" s="18">
        <f>$I8</f>
        <v>0.2</v>
      </c>
      <c r="I17" s="18">
        <f>I9</f>
        <v>0.65111111111111108</v>
      </c>
    </row>
    <row r="18" spans="2:9" ht="41" customHeight="1">
      <c r="B18" s="13" t="str">
        <f>IF(B12="","",B12)</f>
        <v>Communications</v>
      </c>
      <c r="C18" s="46">
        <v>1200</v>
      </c>
      <c r="F18" s="20" t="s">
        <v>60</v>
      </c>
    </row>
    <row r="19" spans="2:9" ht="41" customHeight="1">
      <c r="B19" s="13" t="str">
        <f>IF(B13="","",B13)</f>
        <v>Office Supplies</v>
      </c>
      <c r="C19" s="46">
        <v>300</v>
      </c>
    </row>
    <row r="20" spans="2:9" ht="41" customHeight="1">
      <c r="B20" s="13" t="str">
        <f>IF(B14="","",B14)</f>
        <v>Insurance, Legal, and Pro Fees</v>
      </c>
      <c r="C20" s="46">
        <v>500</v>
      </c>
    </row>
    <row r="21" spans="2:9" ht="41" customHeight="1">
      <c r="D21" s="26" t="s">
        <v>22</v>
      </c>
      <c r="F21" s="47" t="str">
        <f>IF(E5=1,INDEX(Overhead,F$5,),"")</f>
        <v/>
      </c>
      <c r="G21" s="48"/>
      <c r="H21" s="48"/>
      <c r="I21" s="49"/>
    </row>
    <row r="22" spans="2:9" ht="41" customHeight="1">
      <c r="C22" s="4"/>
      <c r="F22" s="50"/>
      <c r="G22" s="51"/>
      <c r="H22" s="51"/>
      <c r="I22" s="52"/>
    </row>
  </sheetData>
  <sheetProtection sheet="1" objects="1" scenarios="1" selectLockedCells="1"/>
  <mergeCells count="1">
    <mergeCell ref="F21:I22"/>
  </mergeCells>
  <conditionalFormatting sqref="C4:C8 C10:C14 C16:C20">
    <cfRule type="cellIs" dxfId="1" priority="2" operator="lessThan">
      <formula>0</formula>
    </cfRule>
  </conditionalFormatting>
  <pageMargins left="0.75" right="0.75" top="1" bottom="1" header="0.5" footer="0.5"/>
  <pageSetup orientation="portrait" horizontalDpi="4294967292" verticalDpi="4294967292"/>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6865" r:id="rId3" name="Check Box 1">
              <controlPr defaultSize="0" autoFill="0" autoLine="0" autoPict="0">
                <anchor moveWithCells="1">
                  <from>
                    <xdr:col>8</xdr:col>
                    <xdr:colOff>190500</xdr:colOff>
                    <xdr:row>11</xdr:row>
                    <xdr:rowOff>38100</xdr:rowOff>
                  </from>
                  <to>
                    <xdr:col>8</xdr:col>
                    <xdr:colOff>812800</xdr:colOff>
                    <xdr:row>12</xdr:row>
                    <xdr:rowOff>38100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43"/>
  <sheetViews>
    <sheetView showGridLines="0" showRowColHeaders="0" zoomScale="80" zoomScaleNormal="80" zoomScalePageLayoutView="80" workbookViewId="0">
      <selection activeCell="D6" sqref="D6"/>
    </sheetView>
  </sheetViews>
  <sheetFormatPr baseColWidth="10" defaultColWidth="8.83203125" defaultRowHeight="13" x14ac:dyDescent="0"/>
  <cols>
    <col min="1" max="1" width="5.83203125" style="2" customWidth="1"/>
    <col min="2" max="2" width="84.33203125" style="4" customWidth="1"/>
    <col min="3" max="3" width="16.5" style="2" customWidth="1"/>
    <col min="4" max="8" width="22.33203125" style="2" customWidth="1"/>
    <col min="9" max="12" width="8.83203125" style="2"/>
    <col min="13" max="17" width="12.6640625" style="2" customWidth="1"/>
    <col min="18" max="16384" width="8.83203125" style="2"/>
  </cols>
  <sheetData>
    <row r="1" spans="4:8" ht="100" customHeight="1"/>
    <row r="2" spans="4:8" ht="24" customHeight="1"/>
    <row r="3" spans="4:8" ht="24" customHeight="1"/>
    <row r="6" spans="4:8">
      <c r="D6" s="45">
        <v>100</v>
      </c>
    </row>
    <row r="7" spans="4:8">
      <c r="D7" s="45">
        <v>100</v>
      </c>
    </row>
    <row r="8" spans="4:8">
      <c r="D8" s="45"/>
    </row>
    <row r="9" spans="4:8">
      <c r="D9" s="45">
        <v>100</v>
      </c>
    </row>
    <row r="10" spans="4:8">
      <c r="D10" s="45"/>
    </row>
    <row r="13" spans="4:8">
      <c r="D13" s="34" t="s">
        <v>10</v>
      </c>
      <c r="E13" s="35">
        <f>Revenue!I6</f>
        <v>22500</v>
      </c>
      <c r="F13" s="35">
        <f>Revenue!I7</f>
        <v>37500</v>
      </c>
      <c r="G13" s="35">
        <f>Revenue!I8</f>
        <v>52500</v>
      </c>
      <c r="H13" s="35">
        <f>SUM(E13:G13)</f>
        <v>112500</v>
      </c>
    </row>
    <row r="14" spans="4:8">
      <c r="D14" s="34" t="s">
        <v>31</v>
      </c>
      <c r="E14" s="35">
        <f>COGS!J6</f>
        <v>16500</v>
      </c>
      <c r="F14" s="35">
        <f>COGS!J7</f>
        <v>25250</v>
      </c>
      <c r="G14" s="35">
        <f>COGS!J8</f>
        <v>31500</v>
      </c>
      <c r="H14" s="35">
        <f t="shared" ref="H14:H16" si="0">SUM(E14:G14)</f>
        <v>73250</v>
      </c>
    </row>
    <row r="15" spans="4:8">
      <c r="D15" s="34" t="s">
        <v>37</v>
      </c>
      <c r="E15" s="35">
        <f>E13-E14</f>
        <v>6000</v>
      </c>
      <c r="F15" s="35">
        <f t="shared" ref="F15:G15" si="1">F13-F14</f>
        <v>12250</v>
      </c>
      <c r="G15" s="35">
        <f t="shared" si="1"/>
        <v>21000</v>
      </c>
      <c r="H15" s="35">
        <f t="shared" si="0"/>
        <v>39250</v>
      </c>
    </row>
    <row r="16" spans="4:8">
      <c r="D16" s="34" t="s">
        <v>53</v>
      </c>
      <c r="E16" s="35">
        <f>Overhead!G6</f>
        <v>10500</v>
      </c>
      <c r="F16" s="35">
        <f>Overhead!G7</f>
        <v>10500</v>
      </c>
      <c r="G16" s="35">
        <f>Overhead!G8</f>
        <v>10500</v>
      </c>
      <c r="H16" s="35">
        <f t="shared" si="0"/>
        <v>31500</v>
      </c>
    </row>
    <row r="17" spans="4:8">
      <c r="D17" s="34" t="s">
        <v>54</v>
      </c>
      <c r="E17" s="35">
        <f>E15-E16</f>
        <v>-4500</v>
      </c>
      <c r="F17" s="35">
        <f t="shared" ref="F17:H17" si="2">F15-F16</f>
        <v>1750</v>
      </c>
      <c r="G17" s="35">
        <f t="shared" si="2"/>
        <v>10500</v>
      </c>
      <c r="H17" s="35">
        <f t="shared" si="2"/>
        <v>7750</v>
      </c>
    </row>
    <row r="25" spans="4:8">
      <c r="E25" s="36" t="s">
        <v>6</v>
      </c>
      <c r="F25" s="36" t="s">
        <v>7</v>
      </c>
      <c r="G25" s="36" t="s">
        <v>8</v>
      </c>
      <c r="H25" s="36" t="s">
        <v>9</v>
      </c>
    </row>
    <row r="26" spans="4:8">
      <c r="D26" s="34" t="s">
        <v>10</v>
      </c>
      <c r="E26" s="35">
        <f t="shared" ref="E26:H27" si="3">E39</f>
        <v>22500</v>
      </c>
      <c r="F26" s="35">
        <f t="shared" si="3"/>
        <v>37500</v>
      </c>
      <c r="G26" s="35">
        <f t="shared" si="3"/>
        <v>52500</v>
      </c>
      <c r="H26" s="35">
        <f t="shared" si="3"/>
        <v>112500</v>
      </c>
    </row>
    <row r="27" spans="4:8">
      <c r="D27" s="34" t="s">
        <v>31</v>
      </c>
      <c r="E27" s="35">
        <f t="shared" si="3"/>
        <v>16500</v>
      </c>
      <c r="F27" s="35">
        <f t="shared" si="3"/>
        <v>25250</v>
      </c>
      <c r="G27" s="35">
        <f t="shared" si="3"/>
        <v>31500</v>
      </c>
      <c r="H27" s="35">
        <f t="shared" si="3"/>
        <v>73250</v>
      </c>
    </row>
    <row r="28" spans="4:8">
      <c r="D28" s="34" t="s">
        <v>37</v>
      </c>
      <c r="E28" s="35">
        <f>E26-E27</f>
        <v>6000</v>
      </c>
      <c r="F28" s="35">
        <f t="shared" ref="F28" si="4">F26-F27</f>
        <v>12250</v>
      </c>
      <c r="G28" s="35">
        <f t="shared" ref="G28" si="5">G26-G27</f>
        <v>21000</v>
      </c>
      <c r="H28" s="35">
        <f t="shared" ref="H28" si="6">SUM(E28:G28)</f>
        <v>39250</v>
      </c>
    </row>
    <row r="29" spans="4:8">
      <c r="D29" s="34" t="s">
        <v>53</v>
      </c>
      <c r="E29" s="35">
        <f>E42</f>
        <v>10500</v>
      </c>
      <c r="F29" s="35">
        <f>F42</f>
        <v>10500</v>
      </c>
      <c r="G29" s="35">
        <f>G42</f>
        <v>10500</v>
      </c>
      <c r="H29" s="35">
        <f>H42</f>
        <v>31500</v>
      </c>
    </row>
    <row r="30" spans="4:8">
      <c r="D30" s="34" t="s">
        <v>54</v>
      </c>
      <c r="E30" s="35">
        <f>E28-E29</f>
        <v>-4500</v>
      </c>
      <c r="F30" s="35">
        <f t="shared" ref="F30" si="7">F28-F29</f>
        <v>1750</v>
      </c>
      <c r="G30" s="35">
        <f t="shared" ref="G30" si="8">G28-G29</f>
        <v>10500</v>
      </c>
      <c r="H30" s="35">
        <f t="shared" ref="H30" si="9">H28-H29</f>
        <v>7750</v>
      </c>
    </row>
    <row r="38" spans="3:8" ht="21" customHeight="1">
      <c r="C38" s="37" t="s">
        <v>61</v>
      </c>
    </row>
    <row r="39" spans="3:8" ht="30" customHeight="1">
      <c r="C39" s="38">
        <f>D6/100</f>
        <v>1</v>
      </c>
      <c r="D39" s="39" t="s">
        <v>10</v>
      </c>
      <c r="E39" s="40">
        <f t="shared" ref="E39:G40" si="10">E13*$C39</f>
        <v>22500</v>
      </c>
      <c r="F39" s="40">
        <f t="shared" si="10"/>
        <v>37500</v>
      </c>
      <c r="G39" s="40">
        <f t="shared" si="10"/>
        <v>52500</v>
      </c>
      <c r="H39" s="41">
        <f>SUM(E39:G39)</f>
        <v>112500</v>
      </c>
    </row>
    <row r="40" spans="3:8" ht="30" customHeight="1">
      <c r="C40" s="38">
        <f>D7/100</f>
        <v>1</v>
      </c>
      <c r="D40" s="39" t="s">
        <v>31</v>
      </c>
      <c r="E40" s="40">
        <f t="shared" si="10"/>
        <v>16500</v>
      </c>
      <c r="F40" s="40">
        <f t="shared" si="10"/>
        <v>25250</v>
      </c>
      <c r="G40" s="40">
        <f t="shared" si="10"/>
        <v>31500</v>
      </c>
      <c r="H40" s="41">
        <f t="shared" ref="H40:H42" si="11">SUM(E40:G40)</f>
        <v>73250</v>
      </c>
    </row>
    <row r="41" spans="3:8" ht="30" customHeight="1">
      <c r="C41" s="42"/>
      <c r="D41" s="43" t="s">
        <v>37</v>
      </c>
      <c r="E41" s="44">
        <f>E39-E40</f>
        <v>6000</v>
      </c>
      <c r="F41" s="44">
        <f t="shared" ref="F41" si="12">F39-F40</f>
        <v>12250</v>
      </c>
      <c r="G41" s="44">
        <f t="shared" ref="G41" si="13">G39-G40</f>
        <v>21000</v>
      </c>
      <c r="H41" s="44">
        <f t="shared" si="11"/>
        <v>39250</v>
      </c>
    </row>
    <row r="42" spans="3:8" ht="30" customHeight="1">
      <c r="C42" s="38">
        <f>D9/100</f>
        <v>1</v>
      </c>
      <c r="D42" s="39" t="s">
        <v>53</v>
      </c>
      <c r="E42" s="40">
        <f>E16*$C42</f>
        <v>10500</v>
      </c>
      <c r="F42" s="40">
        <f>F16*$C42</f>
        <v>10500</v>
      </c>
      <c r="G42" s="40">
        <f>G16*$C42</f>
        <v>10500</v>
      </c>
      <c r="H42" s="41">
        <f t="shared" si="11"/>
        <v>31500</v>
      </c>
    </row>
    <row r="43" spans="3:8" ht="30" customHeight="1">
      <c r="C43" s="42"/>
      <c r="D43" s="43" t="s">
        <v>54</v>
      </c>
      <c r="E43" s="44">
        <f>E41-E42</f>
        <v>-4500</v>
      </c>
      <c r="F43" s="44">
        <f t="shared" ref="F43" si="14">F41-F42</f>
        <v>1750</v>
      </c>
      <c r="G43" s="44">
        <f t="shared" ref="G43" si="15">G41-G42</f>
        <v>10500</v>
      </c>
      <c r="H43" s="44">
        <f t="shared" ref="H43" si="16">H41-H42</f>
        <v>7750</v>
      </c>
    </row>
  </sheetData>
  <sheetProtection sheet="1" objects="1" scenarios="1" selectLockedCells="1"/>
  <phoneticPr fontId="28" type="noConversion"/>
  <conditionalFormatting sqref="E39:H43">
    <cfRule type="cellIs" dxfId="0" priority="1" operator="lessThan">
      <formula>0</formula>
    </cfRule>
  </conditionalFormatting>
  <pageMargins left="0.75" right="0.75" top="1" bottom="1" header="0.5" footer="0.5"/>
  <pageSetup orientation="portrait" horizontalDpi="4294967292" verticalDpi="4294967292"/>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0721" r:id="rId3" name="Scroll Bar 1">
              <controlPr defaultSize="0" print="0" autoPict="0">
                <anchor>
                  <from>
                    <xdr:col>1</xdr:col>
                    <xdr:colOff>3022600</xdr:colOff>
                    <xdr:row>19</xdr:row>
                    <xdr:rowOff>63500</xdr:rowOff>
                  </from>
                  <to>
                    <xdr:col>1</xdr:col>
                    <xdr:colOff>5270500</xdr:colOff>
                    <xdr:row>21</xdr:row>
                    <xdr:rowOff>114300</xdr:rowOff>
                  </to>
                </anchor>
              </controlPr>
            </control>
          </mc:Choice>
          <mc:Fallback/>
        </mc:AlternateContent>
        <mc:AlternateContent xmlns:mc="http://schemas.openxmlformats.org/markup-compatibility/2006">
          <mc:Choice Requires="x14">
            <control shapeId="30722" r:id="rId4" name="Scroll Bar 2">
              <controlPr defaultSize="0" autoPict="0">
                <anchor>
                  <from>
                    <xdr:col>1</xdr:col>
                    <xdr:colOff>3035300</xdr:colOff>
                    <xdr:row>22</xdr:row>
                    <xdr:rowOff>12700</xdr:rowOff>
                  </from>
                  <to>
                    <xdr:col>1</xdr:col>
                    <xdr:colOff>5270500</xdr:colOff>
                    <xdr:row>24</xdr:row>
                    <xdr:rowOff>76200</xdr:rowOff>
                  </to>
                </anchor>
              </controlPr>
            </control>
          </mc:Choice>
          <mc:Fallback/>
        </mc:AlternateContent>
        <mc:AlternateContent xmlns:mc="http://schemas.openxmlformats.org/markup-compatibility/2006">
          <mc:Choice Requires="x14">
            <control shapeId="30723" r:id="rId5" name="Scroll Bar 3">
              <controlPr defaultSize="0" autoPict="0">
                <anchor>
                  <from>
                    <xdr:col>1</xdr:col>
                    <xdr:colOff>3035300</xdr:colOff>
                    <xdr:row>24</xdr:row>
                    <xdr:rowOff>139700</xdr:rowOff>
                  </from>
                  <to>
                    <xdr:col>1</xdr:col>
                    <xdr:colOff>5270500</xdr:colOff>
                    <xdr:row>27</xdr:row>
                    <xdr:rowOff>38100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vt:lpstr>
      <vt:lpstr>Home</vt:lpstr>
      <vt:lpstr>Revenue</vt:lpstr>
      <vt:lpstr>COGS</vt:lpstr>
      <vt:lpstr>Overhead</vt:lpstr>
      <vt:lpstr>WhatIf</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Connaughton</dc:creator>
  <cp:lastModifiedBy>David Connaughton</cp:lastModifiedBy>
  <cp:lastPrinted>2018-03-25T23:26:28Z</cp:lastPrinted>
  <dcterms:created xsi:type="dcterms:W3CDTF">2018-03-24T21:35:07Z</dcterms:created>
  <dcterms:modified xsi:type="dcterms:W3CDTF">2018-05-04T13:17:21Z</dcterms:modified>
</cp:coreProperties>
</file>