
<file path=[Content_Types].xml><?xml version="1.0" encoding="utf-8"?>
<Types xmlns="http://schemas.openxmlformats.org/package/2006/content-types">
  <Default Extension="xml" ContentType="application/xml"/>
  <Default Extension="vml" ContentType="application/vnd.openxmlformats-officedocument.vmlDrawing"/>
  <Default Extension="jpg" ContentType="image/jpe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4526"/>
  <workbookPr codeName="ThisWorkbook" autoCompressPictures="0"/>
  <bookViews>
    <workbookView xWindow="6400" yWindow="0" windowWidth="27920" windowHeight="21060"/>
  </bookViews>
  <sheets>
    <sheet name="Cover" sheetId="11" r:id="rId1"/>
    <sheet name="Home" sheetId="10" r:id="rId2"/>
    <sheet name="Rules" sheetId="20" r:id="rId3"/>
    <sheet name="Statements" sheetId="21" r:id="rId4"/>
    <sheet name="Income" sheetId="27" r:id="rId5"/>
    <sheet name="Balance" sheetId="28" r:id="rId6"/>
    <sheet name="Cash" sheetId="29" r:id="rId7"/>
  </sheets>
  <definedNames>
    <definedName name="Discount">#REF!</definedName>
    <definedName name="Mo">#REF!</definedName>
    <definedName name="Mos">#REF!</definedName>
    <definedName name="Price">#REF!</definedName>
    <definedName name="_xlnm.Print_Titles" localSheetId="5">Balance!$D:$E</definedName>
    <definedName name="_xlnm.Print_Titles" localSheetId="6">Cash!$D:$E</definedName>
    <definedName name="_xlnm.Print_Titles" localSheetId="4">Income!$D:$E</definedName>
    <definedName name="_xlnm.Print_Titles" localSheetId="3">Statements!$G:$G</definedName>
    <definedName name="Risk">#REF!</definedName>
    <definedName name="SAPBEXrevision" hidden="1">1</definedName>
    <definedName name="SAPBEXsysID" hidden="1">"BWP"</definedName>
    <definedName name="SAPBEXwbID" hidden="1">"3V0A6S4303X13TNHNF8L4AXTR"</definedName>
    <definedName name="TaxRate">#REF!</definedName>
    <definedName name="Volume">#REF!</definedName>
    <definedName name="Yr_1">#REF!</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F11" i="29" l="1"/>
  <c r="F18" i="29"/>
  <c r="F20" i="29"/>
  <c r="F21" i="29"/>
  <c r="G11" i="29"/>
  <c r="G18" i="29"/>
  <c r="G20" i="29"/>
  <c r="G21" i="29"/>
  <c r="H11" i="29"/>
  <c r="H18" i="29"/>
  <c r="H20" i="29"/>
  <c r="H21" i="29"/>
  <c r="I11" i="29"/>
  <c r="I18" i="29"/>
  <c r="I20" i="29"/>
  <c r="I21" i="29"/>
  <c r="J11" i="29"/>
  <c r="J18" i="29"/>
  <c r="J20" i="29"/>
  <c r="J21" i="29"/>
  <c r="K11" i="29"/>
  <c r="K18" i="29"/>
  <c r="K20" i="29"/>
  <c r="K21" i="29"/>
  <c r="L11" i="29"/>
  <c r="L18" i="29"/>
  <c r="L20" i="29"/>
  <c r="L21" i="29"/>
  <c r="M11" i="29"/>
  <c r="M18" i="29"/>
  <c r="M20" i="29"/>
  <c r="M21" i="29"/>
  <c r="N11" i="29"/>
  <c r="N18" i="29"/>
  <c r="N20" i="29"/>
  <c r="N21" i="29"/>
  <c r="O11" i="29"/>
  <c r="O18" i="29"/>
  <c r="O20" i="29"/>
  <c r="O21" i="29"/>
  <c r="G5" i="29"/>
  <c r="H5" i="29"/>
  <c r="I5" i="29"/>
  <c r="J5" i="29"/>
  <c r="K5" i="29"/>
  <c r="L5" i="29"/>
  <c r="M5" i="29"/>
  <c r="N5" i="29"/>
  <c r="O5" i="29"/>
  <c r="P43" i="28"/>
  <c r="N45" i="28"/>
  <c r="O45" i="28"/>
  <c r="P45" i="28"/>
  <c r="P49" i="28"/>
  <c r="M7" i="28"/>
  <c r="N7" i="28"/>
  <c r="O7" i="28"/>
  <c r="P7" i="28"/>
  <c r="N10" i="28"/>
  <c r="O10" i="28"/>
  <c r="P10" i="28"/>
  <c r="P18" i="28"/>
  <c r="N20" i="28"/>
  <c r="O20" i="28"/>
  <c r="P20" i="28"/>
  <c r="P35" i="28"/>
  <c r="P51" i="28"/>
  <c r="P53" i="28"/>
  <c r="O43" i="28"/>
  <c r="O49" i="28"/>
  <c r="O18" i="28"/>
  <c r="O35" i="28"/>
  <c r="O51" i="28"/>
  <c r="O53" i="28"/>
  <c r="N43" i="28"/>
  <c r="N49" i="28"/>
  <c r="N18" i="28"/>
  <c r="N35" i="28"/>
  <c r="N51" i="28"/>
  <c r="N53" i="28"/>
  <c r="M43" i="28"/>
  <c r="M49" i="28"/>
  <c r="M18" i="28"/>
  <c r="M35" i="28"/>
  <c r="M51" i="28"/>
  <c r="M53" i="28"/>
  <c r="L43" i="28"/>
  <c r="L49" i="28"/>
  <c r="L18" i="28"/>
  <c r="L35" i="28"/>
  <c r="L51" i="28"/>
  <c r="L53" i="28"/>
  <c r="K43" i="28"/>
  <c r="K49" i="28"/>
  <c r="K18" i="28"/>
  <c r="K35" i="28"/>
  <c r="K51" i="28"/>
  <c r="K53" i="28"/>
  <c r="J43" i="28"/>
  <c r="J49" i="28"/>
  <c r="J18" i="28"/>
  <c r="J35" i="28"/>
  <c r="J51" i="28"/>
  <c r="J53" i="28"/>
  <c r="I43" i="28"/>
  <c r="I49" i="28"/>
  <c r="I18" i="28"/>
  <c r="I35" i="28"/>
  <c r="I51" i="28"/>
  <c r="I53" i="28"/>
  <c r="H43" i="28"/>
  <c r="H49" i="28"/>
  <c r="H18" i="28"/>
  <c r="H35" i="28"/>
  <c r="H51" i="28"/>
  <c r="H53" i="28"/>
  <c r="G43" i="28"/>
  <c r="G49" i="28"/>
  <c r="G18" i="28"/>
  <c r="G35" i="28"/>
  <c r="G51" i="28"/>
  <c r="G53" i="28"/>
  <c r="H5" i="28"/>
  <c r="I5" i="28"/>
  <c r="J5" i="28"/>
  <c r="K5" i="28"/>
  <c r="L5" i="28"/>
  <c r="M5" i="28"/>
  <c r="N5" i="28"/>
  <c r="O5" i="28"/>
  <c r="P5" i="28"/>
  <c r="M10" i="27"/>
  <c r="N10" i="27"/>
  <c r="O10" i="27"/>
  <c r="O38" i="27"/>
  <c r="N38" i="27"/>
  <c r="M38" i="27"/>
  <c r="L38" i="27"/>
  <c r="K38" i="27"/>
  <c r="J38" i="27"/>
  <c r="I38" i="27"/>
  <c r="H38" i="27"/>
  <c r="G38" i="27"/>
  <c r="F38" i="27"/>
  <c r="L6" i="27"/>
  <c r="M6" i="27"/>
  <c r="N6" i="27"/>
  <c r="O6" i="27"/>
  <c r="L7" i="27"/>
  <c r="M7" i="27"/>
  <c r="N7" i="27"/>
  <c r="O7" i="27"/>
  <c r="O37" i="27"/>
  <c r="N37" i="27"/>
  <c r="M37" i="27"/>
  <c r="L37" i="27"/>
  <c r="K37" i="27"/>
  <c r="J37" i="27"/>
  <c r="I37" i="27"/>
  <c r="H37" i="27"/>
  <c r="G37" i="27"/>
  <c r="F37" i="27"/>
  <c r="F17" i="27"/>
  <c r="F26" i="27"/>
  <c r="F31" i="27"/>
  <c r="F33" i="27"/>
  <c r="F34" i="27"/>
  <c r="G17" i="27"/>
  <c r="G26" i="27"/>
  <c r="G31" i="27"/>
  <c r="G33" i="27"/>
  <c r="G34" i="27"/>
  <c r="H17" i="27"/>
  <c r="H26" i="27"/>
  <c r="H31" i="27"/>
  <c r="H33" i="27"/>
  <c r="H34" i="27"/>
  <c r="I17" i="27"/>
  <c r="I26" i="27"/>
  <c r="I31" i="27"/>
  <c r="I33" i="27"/>
  <c r="I34" i="27"/>
  <c r="J17" i="27"/>
  <c r="J26" i="27"/>
  <c r="J31" i="27"/>
  <c r="J33" i="27"/>
  <c r="J34" i="27"/>
  <c r="K17" i="27"/>
  <c r="K26" i="27"/>
  <c r="K31" i="27"/>
  <c r="K33" i="27"/>
  <c r="K34" i="27"/>
  <c r="L17" i="27"/>
  <c r="L26" i="27"/>
  <c r="L31" i="27"/>
  <c r="L33" i="27"/>
  <c r="L34" i="27"/>
  <c r="M17" i="27"/>
  <c r="M20" i="27"/>
  <c r="M21" i="27"/>
  <c r="M22" i="27"/>
  <c r="M23" i="27"/>
  <c r="M24" i="27"/>
  <c r="M25" i="27"/>
  <c r="M26" i="27"/>
  <c r="M31" i="27"/>
  <c r="M33" i="27"/>
  <c r="M34" i="27"/>
  <c r="N17" i="27"/>
  <c r="N20" i="27"/>
  <c r="N21" i="27"/>
  <c r="N22" i="27"/>
  <c r="N23" i="27"/>
  <c r="N24" i="27"/>
  <c r="N25" i="27"/>
  <c r="N26" i="27"/>
  <c r="N31" i="27"/>
  <c r="N33" i="27"/>
  <c r="N34" i="27"/>
  <c r="O17" i="27"/>
  <c r="O20" i="27"/>
  <c r="O21" i="27"/>
  <c r="O22" i="27"/>
  <c r="O23" i="27"/>
  <c r="O24" i="27"/>
  <c r="O25" i="27"/>
  <c r="O26" i="27"/>
  <c r="O31" i="27"/>
  <c r="O33" i="27"/>
  <c r="O34" i="27"/>
  <c r="G5" i="27"/>
  <c r="H5" i="27"/>
  <c r="I5" i="27"/>
  <c r="J5" i="27"/>
  <c r="K5" i="27"/>
  <c r="L5" i="27"/>
  <c r="M5" i="27"/>
  <c r="N5" i="27"/>
  <c r="O5" i="27"/>
</calcChain>
</file>

<file path=xl/comments1.xml><?xml version="1.0" encoding="utf-8"?>
<comments xmlns="http://schemas.openxmlformats.org/spreadsheetml/2006/main">
  <authors>
    <author>David Connaughton</author>
  </authors>
  <commentList>
    <comment ref="C2" authorId="0">
      <text>
        <r>
          <rPr>
            <sz val="18"/>
            <color theme="1"/>
            <rFont val="Calibri"/>
            <family val="2"/>
            <scheme val="minor"/>
          </rPr>
          <t xml:space="preserve">Also know as an  'Income Statement.' A standard financial statement that presents revenue, costs, and resulting profits for one or more fiscal periods. Translation: how much money came in from all sources, and how much was spent for everyday operations. The temptation for entrepreneurs is to use credit and spend more than comes in, almost guaranteeing that your income will never get far ahead of the expenses.
</t>
        </r>
        <r>
          <rPr>
            <sz val="18"/>
            <color indexed="81"/>
            <rFont val="Arial"/>
          </rPr>
          <t xml:space="preserve">
</t>
        </r>
      </text>
    </comment>
    <comment ref="E6" authorId="0">
      <text>
        <r>
          <rPr>
            <b/>
            <sz val="18"/>
            <color indexed="81"/>
            <rFont val="Calibri"/>
          </rPr>
          <t xml:space="preserve">A standard financial statement that presents assets, liabilities, and equity at the end of a fiscal period (calendar year in this model). This statement describes what is owned (assets) and who owns them (creditors own the liabilities, you own the equity - your company's Owners Equity Net Worth). Balance refers to the fact that Assets are exactly equalled (balanced) by Liabilities and Equity - every penny of asset value has an owner.
</t>
        </r>
      </text>
    </comment>
  </commentList>
</comments>
</file>

<file path=xl/comments2.xml><?xml version="1.0" encoding="utf-8"?>
<comments xmlns="http://schemas.openxmlformats.org/spreadsheetml/2006/main">
  <authors>
    <author>Dave</author>
  </authors>
  <commentList>
    <comment ref="E5" authorId="0">
      <text>
        <r>
          <rPr>
            <sz val="12"/>
            <color indexed="81"/>
            <rFont val="Tahoma"/>
            <family val="2"/>
          </rPr>
          <t>Write in names of sources of salaries and wages, and fill in each year's gross amount (from W-2s or other records)</t>
        </r>
      </text>
    </comment>
    <comment ref="E19" authorId="0">
      <text>
        <r>
          <rPr>
            <sz val="12"/>
            <color indexed="81"/>
            <rFont val="Tahoma"/>
            <family val="2"/>
          </rPr>
          <t>Write in names of expense categories, and fill in each year's gross amount (from Quicken or other records)</t>
        </r>
      </text>
    </comment>
  </commentList>
</comments>
</file>

<file path=xl/comments3.xml><?xml version="1.0" encoding="utf-8"?>
<comments xmlns="http://schemas.openxmlformats.org/spreadsheetml/2006/main">
  <authors>
    <author>Dave</author>
  </authors>
  <commentList>
    <comment ref="E5" authorId="0">
      <text>
        <r>
          <rPr>
            <sz val="12"/>
            <color indexed="81"/>
            <rFont val="Tahoma"/>
            <family val="2"/>
          </rPr>
          <t>Write in names of assets you owned at year end (at a very high level - do not make a detailed list on this page)</t>
        </r>
      </text>
    </comment>
    <comment ref="E37" authorId="0">
      <text>
        <r>
          <rPr>
            <sz val="12"/>
            <color indexed="81"/>
            <rFont val="Tahoma"/>
            <family val="2"/>
          </rPr>
          <t>Write in names of liability categories in the appropriate level of detail. For example, "Visa Card." Enter amounts from year end statements</t>
        </r>
      </text>
    </comment>
  </commentList>
</comments>
</file>

<file path=xl/sharedStrings.xml><?xml version="1.0" encoding="utf-8"?>
<sst xmlns="http://schemas.openxmlformats.org/spreadsheetml/2006/main" count="93" uniqueCount="74">
  <si>
    <t>Other</t>
  </si>
  <si>
    <t>Cash</t>
  </si>
  <si>
    <t>Net Cash</t>
  </si>
  <si>
    <t>P&amp;L Statement</t>
  </si>
  <si>
    <t>Balance Sheet</t>
  </si>
  <si>
    <t>Plan:</t>
  </si>
  <si>
    <t>Income Plan - 10 Year Track</t>
  </si>
  <si>
    <t>Full Year -</t>
  </si>
  <si>
    <t>Income</t>
  </si>
  <si>
    <t>Employment</t>
  </si>
  <si>
    <t>Job 2</t>
  </si>
  <si>
    <t>Job 3</t>
  </si>
  <si>
    <t>Job 4</t>
  </si>
  <si>
    <t>Stocks</t>
  </si>
  <si>
    <t>Certificates of Deposit</t>
  </si>
  <si>
    <t>Bonds</t>
  </si>
  <si>
    <t>Mutual Funds</t>
  </si>
  <si>
    <t>Planned Income</t>
  </si>
  <si>
    <t>Expenses</t>
  </si>
  <si>
    <t>Housing</t>
  </si>
  <si>
    <t>Food</t>
  </si>
  <si>
    <t>Clothing</t>
  </si>
  <si>
    <t>Utilities</t>
  </si>
  <si>
    <t>Medical</t>
  </si>
  <si>
    <t>Entertainment</t>
  </si>
  <si>
    <t>Taxes</t>
  </si>
  <si>
    <t>Planned Expenses</t>
  </si>
  <si>
    <t>Planned Net Cash Flow</t>
  </si>
  <si>
    <t>Cumulative Cash Flow</t>
  </si>
  <si>
    <t>Summary</t>
  </si>
  <si>
    <t>Planned Salaries/Wages</t>
  </si>
  <si>
    <t>Planned Other Income</t>
  </si>
  <si>
    <t>Planned Balance Sheet - 10 Year Track</t>
  </si>
  <si>
    <t>December 31 of -</t>
  </si>
  <si>
    <t>Assets</t>
  </si>
  <si>
    <t>Savings</t>
  </si>
  <si>
    <t>Checking</t>
  </si>
  <si>
    <t>Prepaid Insurance</t>
  </si>
  <si>
    <t>Total Current Assets</t>
  </si>
  <si>
    <t>Home</t>
  </si>
  <si>
    <t>Second Home</t>
  </si>
  <si>
    <t>Personal Property</t>
  </si>
  <si>
    <t>Automobiles</t>
  </si>
  <si>
    <t>Loans to Others</t>
  </si>
  <si>
    <t>Retirement Accounts</t>
  </si>
  <si>
    <t>IRA</t>
  </si>
  <si>
    <t>401k/Profit Sharing</t>
  </si>
  <si>
    <t>Other Tax Deferred</t>
  </si>
  <si>
    <t>Planned Assets</t>
  </si>
  <si>
    <t>Liabilities</t>
  </si>
  <si>
    <t>Automobile Loans</t>
  </si>
  <si>
    <t>Credit Card Debt</t>
  </si>
  <si>
    <t>Housing Line of Credit</t>
  </si>
  <si>
    <t>Other Loans Outstanding</t>
  </si>
  <si>
    <t>Total Current Liabilities</t>
  </si>
  <si>
    <t>Home Mortgage</t>
  </si>
  <si>
    <t>Other Notes Payable</t>
  </si>
  <si>
    <t>Other Long-term Debt</t>
  </si>
  <si>
    <t>Planned Liabilities</t>
  </si>
  <si>
    <t>Planned Net Worth</t>
  </si>
  <si>
    <t>Total Liabilities &amp; Net Worth</t>
  </si>
  <si>
    <t>Where it came from</t>
  </si>
  <si>
    <t>Annual salaries &amp; wages</t>
  </si>
  <si>
    <t>Annual Other Income</t>
  </si>
  <si>
    <t>Sale of assets</t>
  </si>
  <si>
    <t>Increase in liabilities</t>
  </si>
  <si>
    <t>Total from sources</t>
  </si>
  <si>
    <t>Where it went</t>
  </si>
  <si>
    <t>Annual expenses</t>
  </si>
  <si>
    <t>Purchase of assets</t>
  </si>
  <si>
    <t>Paid off liabilities</t>
  </si>
  <si>
    <t>Total to uses</t>
  </si>
  <si>
    <t>Cumulative Net Cash</t>
  </si>
  <si>
    <t>Planned Cash Flow - 10 Year Track</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</si>
</sst>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_(* #,##0_);_(* \(#,##0\);_(* &quot;-&quot;??_);_(@_)"/>
    <numFmt numFmtId="166" formatCode="&quot;$&quot;#,##0\ ;\(&quot;$&quot;#,##0\)"/>
    <numFmt numFmtId="167" formatCode="_([$€-2]* #,##0.00_);_([$€-2]* \(#,##0.00\);_([$€-2]* &quot;-&quot;??_)"/>
    <numFmt numFmtId="168" formatCode="###0.000_);[Red]\(###0.000\)"/>
    <numFmt numFmtId="169" formatCode="_(&quot;$&quot;* #,##0.00_);_(&quot;$&quot;* \(#,##0.00\);_(&quot;$&quot;* &quot;-&quot;??_);_(@_)"/>
    <numFmt numFmtId="170" formatCode="[$-409]d\-mmm\-yy;@"/>
  </numFmts>
  <fonts count="34" x14ac:knownFonts="1">
    <font>
      <sz val="11"/>
      <color theme="1"/>
      <name val="Calibri"/>
      <family val="2"/>
      <scheme val="minor"/>
    </font>
    <font>
      <sz val="12"/>
      <color theme="1"/>
      <name val="Calibri"/>
      <family val="2"/>
      <scheme val="minor"/>
    </font>
    <font>
      <sz val="12"/>
      <color theme="1"/>
      <name val="Calibri"/>
      <family val="2"/>
      <scheme val="minor"/>
    </font>
    <font>
      <sz val="10"/>
      <name val="Arial"/>
      <family val="2"/>
    </font>
    <font>
      <sz val="10"/>
      <color indexed="21"/>
      <name val="Arial"/>
      <family val="2"/>
    </font>
    <font>
      <sz val="10"/>
      <color indexed="24"/>
      <name val="Courier New"/>
      <family val="3"/>
    </font>
    <font>
      <sz val="8"/>
      <name val="Arial"/>
      <family val="2"/>
    </font>
    <font>
      <b/>
      <sz val="16"/>
      <name val="Times New Roman"/>
      <family val="1"/>
    </font>
    <font>
      <b/>
      <sz val="12"/>
      <name val="Arial"/>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u/>
      <sz val="11"/>
      <color theme="10"/>
      <name val="Calibri"/>
      <family val="2"/>
      <scheme val="minor"/>
    </font>
    <font>
      <u/>
      <sz val="11"/>
      <color theme="11"/>
      <name val="Calibri"/>
      <family val="2"/>
      <scheme val="minor"/>
    </font>
    <font>
      <sz val="18"/>
      <color indexed="81"/>
      <name val="Arial"/>
    </font>
    <font>
      <b/>
      <i/>
      <sz val="18"/>
      <name val="Arial"/>
      <family val="2"/>
    </font>
    <font>
      <b/>
      <i/>
      <sz val="14"/>
      <name val="Arial"/>
      <family val="2"/>
    </font>
    <font>
      <sz val="12"/>
      <name val="Arial"/>
      <family val="2"/>
    </font>
    <font>
      <b/>
      <i/>
      <sz val="16"/>
      <name val="Arial"/>
      <family val="2"/>
    </font>
    <font>
      <b/>
      <i/>
      <sz val="20"/>
      <name val="Arial"/>
    </font>
    <font>
      <b/>
      <sz val="18"/>
      <color indexed="81"/>
      <name val="Calibri"/>
    </font>
    <font>
      <sz val="18"/>
      <color theme="1"/>
      <name val="Calibri"/>
      <family val="2"/>
      <scheme val="minor"/>
    </font>
    <font>
      <b/>
      <i/>
      <sz val="12"/>
      <name val="Arial"/>
      <family val="2"/>
    </font>
    <font>
      <sz val="14"/>
      <name val="Arial"/>
      <family val="2"/>
    </font>
    <font>
      <sz val="12"/>
      <color indexed="81"/>
      <name val="Tahoma"/>
      <family val="2"/>
    </font>
    <font>
      <b/>
      <i/>
      <u/>
      <sz val="10"/>
      <name val="Arial"/>
      <family val="2"/>
    </font>
    <font>
      <b/>
      <i/>
      <sz val="10"/>
      <name val="Arial"/>
      <family val="2"/>
    </font>
    <font>
      <sz val="16"/>
      <name val="Arial"/>
    </font>
    <font>
      <b/>
      <i/>
      <u/>
      <sz val="16"/>
      <name val="Arial"/>
    </font>
    <font>
      <b/>
      <sz val="16"/>
      <name val="Arial"/>
    </font>
  </fonts>
  <fills count="25">
    <fill>
      <patternFill patternType="none"/>
    </fill>
    <fill>
      <patternFill patternType="gray125"/>
    </fill>
    <fill>
      <patternFill patternType="solid">
        <fgColor indexed="45"/>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theme="3" tint="0.79998168889431442"/>
        <bgColor indexed="64"/>
      </patternFill>
    </fill>
    <fill>
      <patternFill patternType="solid">
        <fgColor theme="4" tint="0.59999389629810485"/>
        <bgColor indexed="64"/>
      </patternFill>
    </fill>
  </fills>
  <borders count="6">
    <border>
      <left/>
      <right/>
      <top/>
      <bottom/>
      <diagonal/>
    </border>
    <border>
      <left/>
      <right/>
      <top style="medium">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s>
  <cellStyleXfs count="104">
    <xf numFmtId="0" fontId="0" fillId="0" borderId="0"/>
    <xf numFmtId="0" fontId="3" fillId="0" borderId="0"/>
    <xf numFmtId="0" fontId="3" fillId="0" borderId="0"/>
    <xf numFmtId="3" fontId="5" fillId="0" borderId="0" applyFont="0" applyFill="0" applyBorder="0" applyAlignment="0" applyProtection="0"/>
    <xf numFmtId="166" fontId="5" fillId="0" borderId="0" applyFont="0" applyFill="0" applyBorder="0" applyAlignment="0" applyProtection="0"/>
    <xf numFmtId="0" fontId="5" fillId="0" borderId="0" applyFont="0" applyFill="0" applyBorder="0" applyAlignment="0" applyProtection="0"/>
    <xf numFmtId="167" fontId="3" fillId="0" borderId="0" applyFont="0" applyFill="0" applyBorder="0" applyAlignment="0" applyProtection="0"/>
    <xf numFmtId="2" fontId="5" fillId="0" borderId="0" applyFont="0" applyFill="0" applyBorder="0" applyAlignment="0" applyProtection="0"/>
    <xf numFmtId="38" fontId="6" fillId="10" borderId="0" applyNumberFormat="0" applyBorder="0" applyAlignment="0" applyProtection="0"/>
    <xf numFmtId="0" fontId="7" fillId="0" borderId="0"/>
    <xf numFmtId="0" fontId="8" fillId="0" borderId="1" applyNumberFormat="0" applyAlignment="0" applyProtection="0">
      <alignment horizontal="left" vertical="center"/>
    </xf>
    <xf numFmtId="0" fontId="8" fillId="0" borderId="2">
      <alignment horizontal="left" vertical="center"/>
    </xf>
    <xf numFmtId="10" fontId="6" fillId="11" borderId="3" applyNumberFormat="0" applyBorder="0" applyAlignment="0" applyProtection="0"/>
    <xf numFmtId="168" fontId="3" fillId="0" borderId="0"/>
    <xf numFmtId="0" fontId="3" fillId="0" borderId="0"/>
    <xf numFmtId="10" fontId="3" fillId="0" borderId="0" applyFont="0" applyFill="0" applyBorder="0" applyAlignment="0" applyProtection="0"/>
    <xf numFmtId="4" fontId="9" fillId="12" borderId="4" applyNumberFormat="0" applyProtection="0">
      <alignment vertical="center"/>
    </xf>
    <xf numFmtId="4" fontId="10" fillId="13" borderId="4" applyNumberFormat="0" applyProtection="0">
      <alignment vertical="center"/>
    </xf>
    <xf numFmtId="4" fontId="9" fillId="13" borderId="4" applyNumberFormat="0" applyProtection="0">
      <alignment horizontal="left" vertical="center" indent="1"/>
    </xf>
    <xf numFmtId="0" fontId="9" fillId="13" borderId="4" applyNumberFormat="0" applyProtection="0">
      <alignment horizontal="left" vertical="top" indent="1"/>
    </xf>
    <xf numFmtId="4" fontId="9" fillId="14" borderId="0" applyNumberFormat="0" applyProtection="0">
      <alignment horizontal="left" vertical="center" indent="1"/>
    </xf>
    <xf numFmtId="4" fontId="11" fillId="2" borderId="4" applyNumberFormat="0" applyProtection="0">
      <alignment horizontal="right" vertical="center"/>
    </xf>
    <xf numFmtId="4" fontId="11" fillId="3" borderId="4" applyNumberFormat="0" applyProtection="0">
      <alignment horizontal="right" vertical="center"/>
    </xf>
    <xf numFmtId="4" fontId="11" fillId="7" borderId="4" applyNumberFormat="0" applyProtection="0">
      <alignment horizontal="right" vertical="center"/>
    </xf>
    <xf numFmtId="4" fontId="11" fillId="5" borderId="4" applyNumberFormat="0" applyProtection="0">
      <alignment horizontal="right" vertical="center"/>
    </xf>
    <xf numFmtId="4" fontId="11" fillId="6" borderId="4" applyNumberFormat="0" applyProtection="0">
      <alignment horizontal="right" vertical="center"/>
    </xf>
    <xf numFmtId="4" fontId="11" fillId="9" borderId="4" applyNumberFormat="0" applyProtection="0">
      <alignment horizontal="right" vertical="center"/>
    </xf>
    <xf numFmtId="4" fontId="11" fillId="8" borderId="4" applyNumberFormat="0" applyProtection="0">
      <alignment horizontal="right" vertical="center"/>
    </xf>
    <xf numFmtId="4" fontId="11" fillId="15" borderId="4" applyNumberFormat="0" applyProtection="0">
      <alignment horizontal="right" vertical="center"/>
    </xf>
    <xf numFmtId="4" fontId="11" fillId="4" borderId="4" applyNumberFormat="0" applyProtection="0">
      <alignment horizontal="right" vertical="center"/>
    </xf>
    <xf numFmtId="4" fontId="9" fillId="16" borderId="5" applyNumberFormat="0" applyProtection="0">
      <alignment horizontal="left" vertical="center" indent="1"/>
    </xf>
    <xf numFmtId="4" fontId="11" fillId="17" borderId="0" applyNumberFormat="0" applyProtection="0">
      <alignment horizontal="left" vertical="center" indent="1"/>
    </xf>
    <xf numFmtId="4" fontId="12" fillId="18" borderId="0" applyNumberFormat="0" applyProtection="0">
      <alignment horizontal="left" vertical="center" indent="1"/>
    </xf>
    <xf numFmtId="4" fontId="11" fillId="19" borderId="4" applyNumberFormat="0" applyProtection="0">
      <alignment horizontal="right" vertical="center"/>
    </xf>
    <xf numFmtId="4" fontId="11" fillId="17" borderId="0" applyNumberFormat="0" applyProtection="0">
      <alignment horizontal="left" vertical="center" indent="1"/>
    </xf>
    <xf numFmtId="4" fontId="11" fillId="14" borderId="0" applyNumberFormat="0" applyProtection="0">
      <alignment horizontal="left" vertical="center" indent="1"/>
    </xf>
    <xf numFmtId="0" fontId="3" fillId="18" borderId="4" applyNumberFormat="0" applyProtection="0">
      <alignment horizontal="left" vertical="center" indent="1"/>
    </xf>
    <xf numFmtId="0" fontId="3" fillId="18" borderId="4" applyNumberFormat="0" applyProtection="0">
      <alignment horizontal="left" vertical="top" indent="1"/>
    </xf>
    <xf numFmtId="0" fontId="3" fillId="14" borderId="4" applyNumberFormat="0" applyProtection="0">
      <alignment horizontal="left" vertical="center" indent="1"/>
    </xf>
    <xf numFmtId="0" fontId="3" fillId="14" borderId="4" applyNumberFormat="0" applyProtection="0">
      <alignment horizontal="left" vertical="top" indent="1"/>
    </xf>
    <xf numFmtId="0" fontId="3" fillId="20" borderId="4" applyNumberFormat="0" applyProtection="0">
      <alignment horizontal="left" vertical="center" indent="1"/>
    </xf>
    <xf numFmtId="0" fontId="3" fillId="20" borderId="4" applyNumberFormat="0" applyProtection="0">
      <alignment horizontal="left" vertical="top" indent="1"/>
    </xf>
    <xf numFmtId="0" fontId="3" fillId="21" borderId="4" applyNumberFormat="0" applyProtection="0">
      <alignment horizontal="left" vertical="center" indent="1"/>
    </xf>
    <xf numFmtId="0" fontId="3" fillId="21" borderId="4" applyNumberFormat="0" applyProtection="0">
      <alignment horizontal="left" vertical="top" indent="1"/>
    </xf>
    <xf numFmtId="4" fontId="11" fillId="11" borderId="4" applyNumberFormat="0" applyProtection="0">
      <alignment vertical="center"/>
    </xf>
    <xf numFmtId="4" fontId="13" fillId="11" borderId="4" applyNumberFormat="0" applyProtection="0">
      <alignment vertical="center"/>
    </xf>
    <xf numFmtId="4" fontId="11" fillId="11" borderId="4" applyNumberFormat="0" applyProtection="0">
      <alignment horizontal="left" vertical="center" indent="1"/>
    </xf>
    <xf numFmtId="0" fontId="11" fillId="11" borderId="4" applyNumberFormat="0" applyProtection="0">
      <alignment horizontal="left" vertical="top" indent="1"/>
    </xf>
    <xf numFmtId="4" fontId="11" fillId="17" borderId="4" applyNumberFormat="0" applyProtection="0">
      <alignment horizontal="right" vertical="center"/>
    </xf>
    <xf numFmtId="4" fontId="13" fillId="17" borderId="4" applyNumberFormat="0" applyProtection="0">
      <alignment horizontal="right" vertical="center"/>
    </xf>
    <xf numFmtId="4" fontId="11" fillId="19" borderId="4" applyNumberFormat="0" applyProtection="0">
      <alignment horizontal="left" vertical="center" indent="1"/>
    </xf>
    <xf numFmtId="0" fontId="11" fillId="14" borderId="4" applyNumberFormat="0" applyProtection="0">
      <alignment horizontal="left" vertical="top" indent="1"/>
    </xf>
    <xf numFmtId="4" fontId="14" fillId="22" borderId="0" applyNumberFormat="0" applyProtection="0">
      <alignment horizontal="left" vertical="center" indent="1"/>
    </xf>
    <xf numFmtId="4" fontId="15" fillId="17" borderId="4" applyNumberFormat="0" applyProtection="0">
      <alignment horizontal="right" vertical="center"/>
    </xf>
    <xf numFmtId="0" fontId="3" fillId="0" borderId="0"/>
    <xf numFmtId="0" fontId="2" fillId="0" borderId="0"/>
    <xf numFmtId="164"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cellStyleXfs>
  <cellXfs count="41">
    <xf numFmtId="0" fontId="0" fillId="0" borderId="0" xfId="0"/>
    <xf numFmtId="0" fontId="4" fillId="23" borderId="0" xfId="14" applyFont="1" applyFill="1"/>
    <xf numFmtId="0" fontId="2" fillId="24" borderId="0" xfId="55" applyFill="1"/>
    <xf numFmtId="0" fontId="4" fillId="23" borderId="0" xfId="14" applyFont="1" applyFill="1" applyProtection="1"/>
    <xf numFmtId="0" fontId="22" fillId="23" borderId="0" xfId="14" applyFont="1" applyFill="1" applyAlignment="1" applyProtection="1">
      <alignment horizontal="left" wrapText="1"/>
    </xf>
    <xf numFmtId="0" fontId="3" fillId="23" borderId="0" xfId="14" applyFont="1" applyFill="1" applyProtection="1"/>
    <xf numFmtId="0" fontId="19" fillId="23" borderId="0" xfId="14" applyFont="1" applyFill="1"/>
    <xf numFmtId="0" fontId="20" fillId="23" borderId="0" xfId="14" applyFont="1" applyFill="1"/>
    <xf numFmtId="0" fontId="23" fillId="23" borderId="0" xfId="14" applyFont="1" applyFill="1" applyAlignment="1">
      <alignment horizontal="center"/>
    </xf>
    <xf numFmtId="0" fontId="3" fillId="23" borderId="0" xfId="14" applyFill="1"/>
    <xf numFmtId="0" fontId="26" fillId="23" borderId="0" xfId="14" applyFont="1" applyFill="1"/>
    <xf numFmtId="0" fontId="21" fillId="23" borderId="0" xfId="14" applyFont="1" applyFill="1"/>
    <xf numFmtId="165" fontId="3" fillId="23" borderId="0" xfId="56" applyNumberFormat="1" applyFill="1"/>
    <xf numFmtId="0" fontId="27" fillId="23" borderId="0" xfId="14" applyFont="1" applyFill="1"/>
    <xf numFmtId="0" fontId="3" fillId="23" borderId="0" xfId="14" applyFill="1" applyProtection="1"/>
    <xf numFmtId="0" fontId="30" fillId="23" borderId="0" xfId="14" applyFont="1" applyFill="1" applyProtection="1"/>
    <xf numFmtId="165" fontId="3" fillId="23" borderId="0" xfId="56" applyNumberFormat="1" applyFill="1" applyProtection="1"/>
    <xf numFmtId="0" fontId="20" fillId="23" borderId="0" xfId="14" applyFont="1" applyFill="1" applyProtection="1"/>
    <xf numFmtId="0" fontId="29" fillId="23" borderId="0" xfId="14" applyFont="1" applyFill="1" applyProtection="1"/>
    <xf numFmtId="0" fontId="30" fillId="23" borderId="0" xfId="14" applyFont="1" applyFill="1"/>
    <xf numFmtId="0" fontId="22" fillId="23" borderId="0" xfId="14" applyFont="1" applyFill="1"/>
    <xf numFmtId="0" fontId="31" fillId="23" borderId="0" xfId="14" applyFont="1" applyFill="1"/>
    <xf numFmtId="170" fontId="22" fillId="23" borderId="0" xfId="14" applyNumberFormat="1" applyFont="1" applyFill="1"/>
    <xf numFmtId="170" fontId="32" fillId="23" borderId="0" xfId="14" applyNumberFormat="1" applyFont="1" applyFill="1" applyAlignment="1"/>
    <xf numFmtId="165" fontId="31" fillId="23" borderId="0" xfId="56" applyNumberFormat="1" applyFont="1" applyFill="1"/>
    <xf numFmtId="14" fontId="33" fillId="23" borderId="0" xfId="56" applyNumberFormat="1" applyFont="1" applyFill="1" applyAlignment="1">
      <alignment horizontal="left"/>
    </xf>
    <xf numFmtId="0" fontId="31" fillId="23" borderId="0" xfId="14" applyFont="1" applyFill="1" applyProtection="1"/>
    <xf numFmtId="0" fontId="33" fillId="23" borderId="0" xfId="56" applyNumberFormat="1" applyFont="1" applyFill="1" applyAlignment="1">
      <alignment horizontal="center"/>
    </xf>
    <xf numFmtId="0" fontId="31" fillId="23" borderId="0" xfId="14" applyFont="1" applyFill="1" applyProtection="1">
      <protection locked="0"/>
    </xf>
    <xf numFmtId="0" fontId="33" fillId="23" borderId="0" xfId="14" applyFont="1" applyFill="1"/>
    <xf numFmtId="165" fontId="31" fillId="23" borderId="3" xfId="56" applyNumberFormat="1" applyFont="1" applyFill="1" applyBorder="1"/>
    <xf numFmtId="165" fontId="31" fillId="0" borderId="3" xfId="56" applyNumberFormat="1" applyFont="1" applyFill="1" applyBorder="1" applyProtection="1">
      <protection locked="0"/>
    </xf>
    <xf numFmtId="0" fontId="33" fillId="23" borderId="0" xfId="56" applyNumberFormat="1" applyFont="1" applyFill="1" applyAlignment="1" applyProtection="1">
      <alignment horizontal="center"/>
    </xf>
    <xf numFmtId="170" fontId="22" fillId="23" borderId="0" xfId="14" applyNumberFormat="1" applyFont="1" applyFill="1" applyAlignment="1">
      <alignment horizontal="left"/>
    </xf>
    <xf numFmtId="165" fontId="31" fillId="23" borderId="0" xfId="56" applyNumberFormat="1" applyFont="1" applyFill="1" applyProtection="1"/>
    <xf numFmtId="14" fontId="33" fillId="23" borderId="0" xfId="56" applyNumberFormat="1" applyFont="1" applyFill="1" applyAlignment="1" applyProtection="1">
      <alignment horizontal="left"/>
    </xf>
    <xf numFmtId="0" fontId="33" fillId="23" borderId="0" xfId="14" applyFont="1" applyFill="1" applyProtection="1"/>
    <xf numFmtId="165" fontId="31" fillId="23" borderId="3" xfId="56" applyNumberFormat="1" applyFont="1" applyFill="1" applyBorder="1" applyProtection="1"/>
    <xf numFmtId="0" fontId="22" fillId="23" borderId="0" xfId="14" applyFont="1" applyFill="1" applyProtection="1"/>
    <xf numFmtId="0" fontId="32" fillId="23" borderId="0" xfId="14" applyFont="1" applyFill="1"/>
    <xf numFmtId="165" fontId="31" fillId="0" borderId="3" xfId="56" applyNumberFormat="1" applyFont="1" applyFill="1" applyBorder="1" applyAlignment="1" applyProtection="1">
      <alignment horizontal="left" indent="2"/>
      <protection locked="0"/>
    </xf>
  </cellXfs>
  <cellStyles count="104">
    <cellStyle name="_Fleet Base" xfId="1"/>
    <cellStyle name="_Waxi Inv Analysis" xfId="2"/>
    <cellStyle name="Comma 2" xfId="56"/>
    <cellStyle name="Comma0" xfId="3"/>
    <cellStyle name="Currency 2" xfId="57"/>
    <cellStyle name="Currency0" xfId="4"/>
    <cellStyle name="Date" xfId="5"/>
    <cellStyle name="Euro" xfId="6"/>
    <cellStyle name="Fixed" xfId="7"/>
    <cellStyle name="Followed Hyperlink" xfId="60"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Grey" xfId="8"/>
    <cellStyle name="header" xfId="9"/>
    <cellStyle name="Header1" xfId="10"/>
    <cellStyle name="Header2" xfId="11"/>
    <cellStyle name="Hyperlink" xfId="59"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Input [yellow]" xfId="12"/>
    <cellStyle name="Normal" xfId="0" builtinId="0"/>
    <cellStyle name="Normal - Style1" xfId="13"/>
    <cellStyle name="Normal 2" xfId="14"/>
    <cellStyle name="Normal 3" xfId="55"/>
    <cellStyle name="Normal 4" xfId="61"/>
    <cellStyle name="Percent [2]" xfId="15"/>
    <cellStyle name="Percent 2" xfId="58"/>
    <cellStyle name="SAPBEXaggData" xfId="16"/>
    <cellStyle name="SAPBEXaggDataEmph" xfId="17"/>
    <cellStyle name="SAPBEXaggItem" xfId="18"/>
    <cellStyle name="SAPBEXaggItemX" xfId="19"/>
    <cellStyle name="SAPBEXchaText" xfId="20"/>
    <cellStyle name="SAPBEXexcBad7" xfId="21"/>
    <cellStyle name="SAPBEXexcBad8" xfId="22"/>
    <cellStyle name="SAPBEXexcBad9" xfId="23"/>
    <cellStyle name="SAPBEXexcCritical4" xfId="24"/>
    <cellStyle name="SAPBEXexcCritical5" xfId="25"/>
    <cellStyle name="SAPBEXexcCritical6" xfId="26"/>
    <cellStyle name="SAPBEXexcGood1" xfId="27"/>
    <cellStyle name="SAPBEXexcGood2" xfId="28"/>
    <cellStyle name="SAPBEXexcGood3" xfId="29"/>
    <cellStyle name="SAPBEXfilterDrill" xfId="30"/>
    <cellStyle name="SAPBEXfilterItem" xfId="31"/>
    <cellStyle name="SAPBEXfilterText" xfId="32"/>
    <cellStyle name="SAPBEXformats" xfId="33"/>
    <cellStyle name="SAPBEXheaderItem" xfId="34"/>
    <cellStyle name="SAPBEXheaderText" xfId="35"/>
    <cellStyle name="SAPBEXHLevel0" xfId="36"/>
    <cellStyle name="SAPBEXHLevel0X" xfId="37"/>
    <cellStyle name="SAPBEXHLevel1" xfId="38"/>
    <cellStyle name="SAPBEXHLevel1X" xfId="39"/>
    <cellStyle name="SAPBEXHLevel2" xfId="40"/>
    <cellStyle name="SAPBEXHLevel2X" xfId="41"/>
    <cellStyle name="SAPBEXHLevel3" xfId="42"/>
    <cellStyle name="SAPBEXHLevel3X" xfId="43"/>
    <cellStyle name="SAPBEXresData" xfId="44"/>
    <cellStyle name="SAPBEXresDataEmph" xfId="45"/>
    <cellStyle name="SAPBEXresItem" xfId="46"/>
    <cellStyle name="SAPBEXresItemX" xfId="47"/>
    <cellStyle name="SAPBEXstdData" xfId="48"/>
    <cellStyle name="SAPBEXstdDataEmph" xfId="49"/>
    <cellStyle name="SAPBEXstdItem" xfId="50"/>
    <cellStyle name="SAPBEXstdItemX" xfId="51"/>
    <cellStyle name="SAPBEXtitle" xfId="52"/>
    <cellStyle name="SAPBEXundefined" xfId="53"/>
    <cellStyle name="Style 1" xfId="5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4" Type="http://schemas.openxmlformats.org/officeDocument/2006/relationships/hyperlink" Target="#Home!A3"/><Relationship Id="rId1" Type="http://schemas.openxmlformats.org/officeDocument/2006/relationships/image" Target="../media/image1.jpg"/><Relationship Id="rId2" Type="http://schemas.openxmlformats.org/officeDocument/2006/relationships/hyperlink" Target="http://roi-team.us"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roi-team.us" TargetMode="External"/><Relationship Id="rId4" Type="http://schemas.openxmlformats.org/officeDocument/2006/relationships/image" Target="../media/image2.jpg"/><Relationship Id="rId1" Type="http://schemas.openxmlformats.org/officeDocument/2006/relationships/hyperlink" Target="#Cover!A1"/><Relationship Id="rId2" Type="http://schemas.openxmlformats.org/officeDocument/2006/relationships/hyperlink" Target="#Rules!B4"/></Relationships>
</file>

<file path=xl/drawings/_rels/drawing3.xml.rels><?xml version="1.0" encoding="UTF-8" standalone="yes"?>
<Relationships xmlns="http://schemas.openxmlformats.org/package/2006/relationships"><Relationship Id="rId1" Type="http://schemas.openxmlformats.org/officeDocument/2006/relationships/hyperlink" Target="#Home!B12"/><Relationship Id="rId2" Type="http://schemas.openxmlformats.org/officeDocument/2006/relationships/hyperlink" Target="#Statements!D6"/><Relationship Id="rId3" Type="http://schemas.openxmlformats.org/officeDocument/2006/relationships/hyperlink" Target="#Home!B4"/></Relationships>
</file>

<file path=xl/drawings/_rels/drawing4.xml.rels><?xml version="1.0" encoding="UTF-8" standalone="yes"?>
<Relationships xmlns="http://schemas.openxmlformats.org/package/2006/relationships"><Relationship Id="rId1" Type="http://schemas.openxmlformats.org/officeDocument/2006/relationships/hyperlink" Target="#Rules!B4"/><Relationship Id="rId2" Type="http://schemas.openxmlformats.org/officeDocument/2006/relationships/hyperlink" Target="#Income!E6"/><Relationship Id="rId3" Type="http://schemas.openxmlformats.org/officeDocument/2006/relationships/hyperlink" Target="#Home!B4"/></Relationships>
</file>

<file path=xl/drawings/_rels/drawing5.xml.rels><?xml version="1.0" encoding="UTF-8" standalone="yes"?>
<Relationships xmlns="http://schemas.openxmlformats.org/package/2006/relationships"><Relationship Id="rId1" Type="http://schemas.openxmlformats.org/officeDocument/2006/relationships/hyperlink" Target="#Statements!B4"/><Relationship Id="rId2" Type="http://schemas.openxmlformats.org/officeDocument/2006/relationships/hyperlink" Target="#Balance!E6"/><Relationship Id="rId3" Type="http://schemas.openxmlformats.org/officeDocument/2006/relationships/hyperlink" Target="#Home!B4"/></Relationships>
</file>

<file path=xl/drawings/_rels/drawing6.xml.rels><?xml version="1.0" encoding="UTF-8" standalone="yes"?>
<Relationships xmlns="http://schemas.openxmlformats.org/package/2006/relationships"><Relationship Id="rId1" Type="http://schemas.openxmlformats.org/officeDocument/2006/relationships/hyperlink" Target="#Income!E6"/><Relationship Id="rId2" Type="http://schemas.openxmlformats.org/officeDocument/2006/relationships/hyperlink" Target="#Cash!E6"/><Relationship Id="rId3" Type="http://schemas.openxmlformats.org/officeDocument/2006/relationships/hyperlink" Target="#Home!B4"/></Relationships>
</file>

<file path=xl/drawings/_rels/drawing7.xml.rels><?xml version="1.0" encoding="UTF-8" standalone="yes"?>
<Relationships xmlns="http://schemas.openxmlformats.org/package/2006/relationships"><Relationship Id="rId1" Type="http://schemas.openxmlformats.org/officeDocument/2006/relationships/hyperlink" Target="#Balance!E6"/><Relationship Id="rId2" Type="http://schemas.openxmlformats.org/officeDocument/2006/relationships/hyperlink" Target="#Home!B3"/><Relationship Id="rId3" Type="http://schemas.openxmlformats.org/officeDocument/2006/relationships/hyperlink" Target="#Home!B4"/></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812800</xdr:colOff>
      <xdr:row>66</xdr:row>
      <xdr:rowOff>76200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18973800" cy="12649200"/>
        </a:xfrm>
        <a:prstGeom prst="rect">
          <a:avLst/>
        </a:prstGeom>
      </xdr:spPr>
    </xdr:pic>
    <xdr:clientData/>
  </xdr:twoCellAnchor>
  <xdr:twoCellAnchor editAs="oneCell">
    <xdr:from>
      <xdr:col>14</xdr:col>
      <xdr:colOff>812800</xdr:colOff>
      <xdr:row>1</xdr:row>
      <xdr:rowOff>38100</xdr:rowOff>
    </xdr:from>
    <xdr:to>
      <xdr:col>18</xdr:col>
      <xdr:colOff>667658</xdr:colOff>
      <xdr:row>6</xdr:row>
      <xdr:rowOff>187778</xdr:rowOff>
    </xdr:to>
    <xdr:pic>
      <xdr:nvPicPr>
        <xdr:cNvPr id="4" name="Picture 3">
          <a:hlinkClick xmlns:r="http://schemas.openxmlformats.org/officeDocument/2006/relationships" r:id="rId2"/>
        </xdr:cNvPr>
        <xdr:cNvPicPr>
          <a:picLocks noChangeAspect="1"/>
        </xdr:cNvPicPr>
      </xdr:nvPicPr>
      <xdr:blipFill rotWithShape="1">
        <a:blip xmlns:r="http://schemas.openxmlformats.org/officeDocument/2006/relationships" r:embed="rId3">
          <a:clrChange>
            <a:clrFrom>
              <a:srgbClr val="BBCFED"/>
            </a:clrFrom>
            <a:clrTo>
              <a:srgbClr val="BBCFED">
                <a:alpha val="0"/>
              </a:srgbClr>
            </a:clrTo>
          </a:clrChange>
          <a:extLst>
            <a:ext uri="{28A0092B-C50C-407E-A947-70E740481C1C}">
              <a14:useLocalDpi xmlns:a14="http://schemas.microsoft.com/office/drawing/2010/main" val="0"/>
            </a:ext>
          </a:extLst>
        </a:blip>
        <a:srcRect r="76869"/>
        <a:stretch/>
      </xdr:blipFill>
      <xdr:spPr>
        <a:xfrm>
          <a:off x="12369800" y="228600"/>
          <a:ext cx="3156858" cy="1102178"/>
        </a:xfrm>
        <a:prstGeom prst="rect">
          <a:avLst/>
        </a:prstGeom>
      </xdr:spPr>
    </xdr:pic>
    <xdr:clientData/>
  </xdr:twoCellAnchor>
  <xdr:twoCellAnchor>
    <xdr:from>
      <xdr:col>0</xdr:col>
      <xdr:colOff>368300</xdr:colOff>
      <xdr:row>2</xdr:row>
      <xdr:rowOff>0</xdr:rowOff>
    </xdr:from>
    <xdr:to>
      <xdr:col>12</xdr:col>
      <xdr:colOff>570012</xdr:colOff>
      <xdr:row>7</xdr:row>
      <xdr:rowOff>63500</xdr:rowOff>
    </xdr:to>
    <xdr:grpSp>
      <xdr:nvGrpSpPr>
        <xdr:cNvPr id="13" name="Group 12"/>
        <xdr:cNvGrpSpPr/>
      </xdr:nvGrpSpPr>
      <xdr:grpSpPr>
        <a:xfrm>
          <a:off x="368300" y="381000"/>
          <a:ext cx="10107712" cy="1016000"/>
          <a:chOff x="839651" y="2072758"/>
          <a:chExt cx="9683676" cy="1016000"/>
        </a:xfrm>
      </xdr:grpSpPr>
      <xdr:grpSp>
        <xdr:nvGrpSpPr>
          <xdr:cNvPr id="14" name="Group 13"/>
          <xdr:cNvGrpSpPr/>
        </xdr:nvGrpSpPr>
        <xdr:grpSpPr>
          <a:xfrm>
            <a:off x="839651" y="2072758"/>
            <a:ext cx="9683676" cy="1016000"/>
            <a:chOff x="3549771" y="4294372"/>
            <a:chExt cx="5936952" cy="1016000"/>
          </a:xfrm>
        </xdr:grpSpPr>
        <xdr:sp macro="" textlink="">
          <xdr:nvSpPr>
            <xdr:cNvPr id="16" name="Rounded Rectangle 15"/>
            <xdr:cNvSpPr/>
          </xdr:nvSpPr>
          <xdr:spPr>
            <a:xfrm>
              <a:off x="3576133" y="4294372"/>
              <a:ext cx="5910590" cy="1004186"/>
            </a:xfrm>
            <a:prstGeom prst="roundRect">
              <a:avLst/>
            </a:prstGeom>
            <a:solidFill>
              <a:schemeClr val="bg1"/>
            </a:solidFill>
            <a:ln w="28575" cmpd="sng">
              <a:noFill/>
            </a:ln>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sp macro="" textlink="">
          <xdr:nvSpPr>
            <xdr:cNvPr id="17" name="Rounded Rectangle 16"/>
            <xdr:cNvSpPr/>
          </xdr:nvSpPr>
          <xdr:spPr>
            <a:xfrm>
              <a:off x="3549771" y="4306186"/>
              <a:ext cx="5910590" cy="1004186"/>
            </a:xfrm>
            <a:prstGeom prst="roundRect">
              <a:avLst/>
            </a:prstGeom>
            <a:noFill/>
            <a:ln w="76200" cmpd="sng">
              <a:solidFill>
                <a:srgbClr val="000090"/>
              </a:solid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grpSp>
      <xdr:sp macro="" textlink="">
        <xdr:nvSpPr>
          <xdr:cNvPr id="15" name="TextBox 14"/>
          <xdr:cNvSpPr txBox="1"/>
        </xdr:nvSpPr>
        <xdr:spPr>
          <a:xfrm>
            <a:off x="1025504" y="2159000"/>
            <a:ext cx="9188436" cy="830997"/>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indent="0"/>
            <a:r>
              <a:rPr lang="en-US" sz="4800" b="1" cap="none" spc="0">
                <a:ln w="3810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ea typeface="+mn-ea"/>
                <a:cs typeface="Arial"/>
              </a:rPr>
              <a:t>Financial Literacy for Grownups</a:t>
            </a:r>
          </a:p>
        </xdr:txBody>
      </xdr:sp>
    </xdr:grpSp>
    <xdr:clientData/>
  </xdr:twoCellAnchor>
  <xdr:twoCellAnchor>
    <xdr:from>
      <xdr:col>1</xdr:col>
      <xdr:colOff>246320</xdr:colOff>
      <xdr:row>33</xdr:row>
      <xdr:rowOff>24514</xdr:rowOff>
    </xdr:from>
    <xdr:to>
      <xdr:col>8</xdr:col>
      <xdr:colOff>404772</xdr:colOff>
      <xdr:row>38</xdr:row>
      <xdr:rowOff>88014</xdr:rowOff>
    </xdr:to>
    <xdr:grpSp>
      <xdr:nvGrpSpPr>
        <xdr:cNvPr id="18" name="Group 17"/>
        <xdr:cNvGrpSpPr/>
      </xdr:nvGrpSpPr>
      <xdr:grpSpPr>
        <a:xfrm>
          <a:off x="1071820" y="6311014"/>
          <a:ext cx="5936952" cy="1016000"/>
          <a:chOff x="3549771" y="4294372"/>
          <a:chExt cx="5936952" cy="1016000"/>
        </a:xfrm>
      </xdr:grpSpPr>
      <xdr:grpSp>
        <xdr:nvGrpSpPr>
          <xdr:cNvPr id="19" name="Group 18"/>
          <xdr:cNvGrpSpPr/>
        </xdr:nvGrpSpPr>
        <xdr:grpSpPr>
          <a:xfrm>
            <a:off x="3549771" y="4294372"/>
            <a:ext cx="5936952" cy="1016000"/>
            <a:chOff x="3288117" y="4306186"/>
            <a:chExt cx="6186083" cy="1016000"/>
          </a:xfrm>
        </xdr:grpSpPr>
        <xdr:sp macro="" textlink="">
          <xdr:nvSpPr>
            <xdr:cNvPr id="21" name="Rounded Rectangle 20"/>
            <xdr:cNvSpPr/>
          </xdr:nvSpPr>
          <xdr:spPr>
            <a:xfrm>
              <a:off x="3576133" y="4294372"/>
              <a:ext cx="5910590" cy="1004186"/>
            </a:xfrm>
            <a:prstGeom prst="roundRect">
              <a:avLst/>
            </a:prstGeom>
            <a:solidFill>
              <a:schemeClr val="bg1"/>
            </a:solidFill>
            <a:ln w="28575" cmpd="sng">
              <a:noFill/>
            </a:ln>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sp macro="" textlink="">
          <xdr:nvSpPr>
            <xdr:cNvPr id="22" name="Rounded Rectangle 21"/>
            <xdr:cNvSpPr/>
          </xdr:nvSpPr>
          <xdr:spPr>
            <a:xfrm>
              <a:off x="3549771" y="4306186"/>
              <a:ext cx="5910590" cy="1004186"/>
            </a:xfrm>
            <a:prstGeom prst="roundRect">
              <a:avLst/>
            </a:prstGeom>
            <a:noFill/>
            <a:ln w="76200" cmpd="sng">
              <a:solidFill>
                <a:srgbClr val="000090"/>
              </a:solid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grpSp>
      <xdr:sp macro="" textlink="">
        <xdr:nvSpPr>
          <xdr:cNvPr id="20" name="TextBox 19">
            <a:hlinkClick xmlns:r="http://schemas.openxmlformats.org/officeDocument/2006/relationships" r:id="rId4"/>
          </xdr:cNvPr>
          <xdr:cNvSpPr txBox="1"/>
        </xdr:nvSpPr>
        <xdr:spPr>
          <a:xfrm>
            <a:off x="4102100" y="4394200"/>
            <a:ext cx="5076455" cy="769441"/>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indent="0"/>
            <a:r>
              <a:rPr lang="en-US" sz="4400" b="1" cap="none" spc="0">
                <a:ln w="3810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ea typeface="+mn-ea"/>
                <a:cs typeface="Arial"/>
              </a:rPr>
              <a:t>Click Here to Start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15874</xdr:rowOff>
    </xdr:from>
    <xdr:to>
      <xdr:col>13</xdr:col>
      <xdr:colOff>650874</xdr:colOff>
      <xdr:row>39</xdr:row>
      <xdr:rowOff>142875</xdr:rowOff>
    </xdr:to>
    <xdr:sp macro="" textlink="">
      <xdr:nvSpPr>
        <xdr:cNvPr id="34" name="TextBox 33"/>
        <xdr:cNvSpPr txBox="1"/>
      </xdr:nvSpPr>
      <xdr:spPr>
        <a:xfrm>
          <a:off x="444500" y="1285874"/>
          <a:ext cx="7032624" cy="6159501"/>
        </a:xfrm>
        <a:prstGeom prst="rect">
          <a:avLst/>
        </a:prstGeom>
        <a:solidFill>
          <a:schemeClr val="lt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spcAft>
              <a:spcPts val="600"/>
            </a:spcAft>
            <a:defRPr sz="1000"/>
          </a:pPr>
          <a:r>
            <a:rPr lang="en-US" sz="2000" b="1" i="1" u="sng" strike="noStrike" baseline="0">
              <a:solidFill>
                <a:srgbClr val="0D0F11"/>
              </a:solidFill>
              <a:latin typeface="Arial"/>
              <a:cs typeface="Arial"/>
            </a:rPr>
            <a:t>How?</a:t>
          </a:r>
        </a:p>
        <a:p>
          <a:pPr algn="l" rtl="0">
            <a:spcAft>
              <a:spcPts val="600"/>
            </a:spcAft>
            <a:defRPr sz="1000"/>
          </a:pPr>
          <a:r>
            <a:rPr lang="en-US" sz="1800" b="0" i="0" u="none" strike="noStrike" baseline="0">
              <a:solidFill>
                <a:srgbClr val="0D0F11"/>
              </a:solidFill>
              <a:latin typeface="Arial"/>
              <a:cs typeface="Arial"/>
            </a:rPr>
            <a:t>This workbook starts with an overview of personal finance, depicting the fundamental financial structure used by all successful individuals and organizations. You really need to know about this for your personal success, and probably to enhance your career.</a:t>
          </a:r>
        </a:p>
        <a:p>
          <a:pPr algn="l" rtl="0">
            <a:spcAft>
              <a:spcPts val="600"/>
            </a:spcAft>
            <a:defRPr sz="1000"/>
          </a:pPr>
          <a:r>
            <a:rPr lang="en-US" sz="1800" b="0" i="0" u="none" strike="noStrike" baseline="0">
              <a:solidFill>
                <a:srgbClr val="0D0F11"/>
              </a:solidFill>
              <a:latin typeface="Arial"/>
              <a:cs typeface="Arial"/>
            </a:rPr>
            <a:t>Included are templates you can use to generate your own financial statements, to get a comfortable grip on your money as it flows in and out. </a:t>
          </a:r>
        </a:p>
        <a:p>
          <a:pPr algn="l" rtl="0">
            <a:spcAft>
              <a:spcPts val="600"/>
            </a:spcAft>
            <a:defRPr sz="1000"/>
          </a:pPr>
          <a:r>
            <a:rPr lang="en-US" sz="1800" b="0" i="0" u="none" strike="noStrike" baseline="0">
              <a:solidFill>
                <a:srgbClr val="0D0F11"/>
              </a:solidFill>
              <a:latin typeface="Arial"/>
              <a:cs typeface="Arial"/>
            </a:rPr>
            <a:t>In our view, success in financial terms means having enough money to not have to worry about money. Anyone with life skills and the right attitude can do it. This tool can help a little with the skills needed, including the inviolable rules on the next page. You handle the attitude part!</a:t>
          </a:r>
        </a:p>
        <a:p>
          <a:pPr algn="l" rtl="0">
            <a:spcAft>
              <a:spcPts val="600"/>
            </a:spcAft>
            <a:defRPr sz="1000"/>
          </a:pPr>
          <a:r>
            <a:rPr lang="en-US" sz="1800" b="0" i="0" u="none" strike="noStrike" baseline="0">
              <a:solidFill>
                <a:srgbClr val="0D0F11"/>
              </a:solidFill>
              <a:latin typeface="Arial"/>
              <a:cs typeface="Arial"/>
            </a:rPr>
            <a:t>How rigorously you apply these templates will depend on the complexity of your situation. However, a little extra rigor up front can save some worry as life's challenges arise.</a:t>
          </a:r>
        </a:p>
        <a:p>
          <a:pPr algn="l" rtl="0">
            <a:spcAft>
              <a:spcPts val="600"/>
            </a:spcAft>
            <a:defRPr sz="1000"/>
          </a:pPr>
          <a:r>
            <a:rPr lang="en-US" sz="1800" b="0" i="0" u="none" strike="noStrike" baseline="0">
              <a:solidFill>
                <a:srgbClr val="0D0F11"/>
              </a:solidFill>
              <a:latin typeface="Arial"/>
              <a:cs typeface="Arial"/>
            </a:rPr>
            <a:t>These worksheets are protected without a password to preserve their structure. You can unprotect them in order to change them in this workbook, or to coipy them to another.</a:t>
          </a:r>
        </a:p>
        <a:p>
          <a:pPr algn="l" rtl="0">
            <a:spcAft>
              <a:spcPts val="600"/>
            </a:spcAft>
            <a:defRPr sz="1000"/>
          </a:pPr>
          <a:endParaRPr lang="en-US" sz="1800" b="0" i="0" u="none" strike="noStrike" baseline="0">
            <a:solidFill>
              <a:srgbClr val="0D0F11"/>
            </a:solidFill>
            <a:latin typeface="Arial"/>
            <a:cs typeface="Arial"/>
          </a:endParaRPr>
        </a:p>
      </xdr:txBody>
    </xdr:sp>
    <xdr:clientData/>
  </xdr:twoCellAnchor>
  <xdr:twoCellAnchor>
    <xdr:from>
      <xdr:col>0</xdr:col>
      <xdr:colOff>0</xdr:colOff>
      <xdr:row>0</xdr:row>
      <xdr:rowOff>158750</xdr:rowOff>
    </xdr:from>
    <xdr:to>
      <xdr:col>24</xdr:col>
      <xdr:colOff>142875</xdr:colOff>
      <xdr:row>0</xdr:row>
      <xdr:rowOff>866636</xdr:rowOff>
    </xdr:to>
    <xdr:grpSp>
      <xdr:nvGrpSpPr>
        <xdr:cNvPr id="33" name="Group 32"/>
        <xdr:cNvGrpSpPr/>
      </xdr:nvGrpSpPr>
      <xdr:grpSpPr>
        <a:xfrm>
          <a:off x="0" y="158750"/>
          <a:ext cx="14303375" cy="707886"/>
          <a:chOff x="0" y="158750"/>
          <a:chExt cx="14303375" cy="707886"/>
        </a:xfrm>
      </xdr:grpSpPr>
      <xdr:grpSp>
        <xdr:nvGrpSpPr>
          <xdr:cNvPr id="35" name="Group 34"/>
          <xdr:cNvGrpSpPr/>
        </xdr:nvGrpSpPr>
        <xdr:grpSpPr>
          <a:xfrm>
            <a:off x="0" y="158750"/>
            <a:ext cx="14303375" cy="707886"/>
            <a:chOff x="0" y="0"/>
            <a:chExt cx="14303375" cy="707886"/>
          </a:xfrm>
        </xdr:grpSpPr>
        <xdr:sp macro="" textlink="">
          <xdr:nvSpPr>
            <xdr:cNvPr id="38" name="TextBox 37"/>
            <xdr:cNvSpPr txBox="1"/>
          </xdr:nvSpPr>
          <xdr:spPr>
            <a:xfrm>
              <a:off x="0" y="0"/>
              <a:ext cx="10096500"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Take Charge of Your Finances</a:t>
              </a:r>
            </a:p>
          </xdr:txBody>
        </xdr:sp>
        <xdr:grpSp>
          <xdr:nvGrpSpPr>
            <xdr:cNvPr id="39" name="Group 38"/>
            <xdr:cNvGrpSpPr/>
          </xdr:nvGrpSpPr>
          <xdr:grpSpPr>
            <a:xfrm>
              <a:off x="10302875" y="0"/>
              <a:ext cx="4000500" cy="603250"/>
              <a:chOff x="1231900" y="2944298"/>
              <a:chExt cx="4330700" cy="719667"/>
            </a:xfrm>
          </xdr:grpSpPr>
          <xdr:grpSp>
            <xdr:nvGrpSpPr>
              <xdr:cNvPr id="40" name="Group 39"/>
              <xdr:cNvGrpSpPr/>
            </xdr:nvGrpSpPr>
            <xdr:grpSpPr>
              <a:xfrm>
                <a:off x="1231900" y="2944298"/>
                <a:ext cx="4330700" cy="719667"/>
                <a:chOff x="1231900" y="3987800"/>
                <a:chExt cx="4330700" cy="719667"/>
              </a:xfrm>
            </xdr:grpSpPr>
            <xdr:sp macro="" textlink="">
              <xdr:nvSpPr>
                <xdr:cNvPr id="44" name="Left-Right Arrow 43"/>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45" name="Group 44"/>
                <xdr:cNvGrpSpPr/>
              </xdr:nvGrpSpPr>
              <xdr:grpSpPr>
                <a:xfrm>
                  <a:off x="1231900" y="3987800"/>
                  <a:ext cx="4330700" cy="719667"/>
                  <a:chOff x="1231900" y="3987800"/>
                  <a:chExt cx="4330700" cy="863600"/>
                </a:xfrm>
              </xdr:grpSpPr>
              <xdr:sp macro="" textlink="">
                <xdr:nvSpPr>
                  <xdr:cNvPr id="48" name="Left-Right Arrow 47"/>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50" name="Straight Connector 49"/>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52" name="Straight Connector 51"/>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41" name="TextBox 40">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Cover</a:t>
                </a:r>
              </a:p>
            </xdr:txBody>
          </xdr:sp>
          <xdr:sp macro="" textlink="">
            <xdr:nvSpPr>
              <xdr:cNvPr id="42" name="TextBox 41">
                <a:hlinkClick xmlns:r="http://schemas.openxmlformats.org/officeDocument/2006/relationships" r:id="rId2"/>
              </xdr:cNvPr>
              <xdr:cNvSpPr txBox="1"/>
            </xdr:nvSpPr>
            <xdr:spPr>
              <a:xfrm>
                <a:off x="4190999" y="3035576"/>
                <a:ext cx="1028447"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1">
                    <a:solidFill>
                      <a:srgbClr val="0000FF"/>
                    </a:solidFill>
                    <a:latin typeface="Arial"/>
                    <a:cs typeface="Arial"/>
                  </a:rPr>
                  <a:t>Start</a:t>
                </a:r>
              </a:p>
            </xdr:txBody>
          </xdr:sp>
          <xdr:sp macro="" textlink="">
            <xdr:nvSpPr>
              <xdr:cNvPr id="43" name="TextBox 42"/>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sp macro="" textlink="">
        <xdr:nvSpPr>
          <xdr:cNvPr id="37" name="Rectangle 36"/>
          <xdr:cNvSpPr/>
        </xdr:nvSpPr>
        <xdr:spPr>
          <a:xfrm>
            <a:off x="11715750" y="238125"/>
            <a:ext cx="1143000" cy="428625"/>
          </a:xfrm>
          <a:prstGeom prst="rect">
            <a:avLst/>
          </a:prstGeom>
          <a:solidFill>
            <a:schemeClr val="bg1">
              <a:lumMod val="75000"/>
              <a:alpha val="32000"/>
            </a:schemeClr>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14</xdr:col>
      <xdr:colOff>349250</xdr:colOff>
      <xdr:row>1</xdr:row>
      <xdr:rowOff>15874</xdr:rowOff>
    </xdr:from>
    <xdr:to>
      <xdr:col>25</xdr:col>
      <xdr:colOff>51954</xdr:colOff>
      <xdr:row>27</xdr:row>
      <xdr:rowOff>63499</xdr:rowOff>
    </xdr:to>
    <xdr:grpSp>
      <xdr:nvGrpSpPr>
        <xdr:cNvPr id="53" name="Group 52"/>
        <xdr:cNvGrpSpPr/>
      </xdr:nvGrpSpPr>
      <xdr:grpSpPr>
        <a:xfrm>
          <a:off x="7842250" y="1285874"/>
          <a:ext cx="7036954" cy="4175125"/>
          <a:chOff x="7366000" y="1301750"/>
          <a:chExt cx="7036954" cy="4175125"/>
        </a:xfrm>
      </xdr:grpSpPr>
      <xdr:sp macro="" textlink="">
        <xdr:nvSpPr>
          <xdr:cNvPr id="54" name="TextBox 53"/>
          <xdr:cNvSpPr txBox="1"/>
        </xdr:nvSpPr>
        <xdr:spPr>
          <a:xfrm>
            <a:off x="7366000" y="1301750"/>
            <a:ext cx="7036954" cy="4175125"/>
          </a:xfrm>
          <a:prstGeom prst="rect">
            <a:avLst/>
          </a:prstGeom>
          <a:solidFill>
            <a:schemeClr val="lt1"/>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800" b="0" i="0" u="none" strike="noStrike" baseline="0">
                <a:solidFill>
                  <a:srgbClr val="0D0F11"/>
                </a:solidFill>
                <a:latin typeface="Arial"/>
                <a:cs typeface="Arial"/>
              </a:rPr>
              <a:t>ROI-Team offers a valuable step-by-step toolkit for business and personal use, some free, some a bit more robust and not quite free.</a:t>
            </a: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Check them out on our web site.</a:t>
            </a: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No warranty is expressed or implied about the suitability of these tools to your situation, and we recommend professional legal and accounting advice if your situation is complex or uncertain.</a:t>
            </a: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Copyright © 2007 - 2018 by ROI-Team, Inc.  All rights reserved.</a:t>
            </a: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xdr:txBody>
      </xdr:sp>
      <xdr:pic>
        <xdr:nvPicPr>
          <xdr:cNvPr id="55" name="Picture 54">
            <a:hlinkClick xmlns:r="http://schemas.openxmlformats.org/officeDocument/2006/relationships" r:id="rId3"/>
          </xdr:cNvPr>
          <xdr:cNvPicPr>
            <a:picLocks noChangeAspect="1"/>
          </xdr:cNvPicPr>
        </xdr:nvPicPr>
        <xdr:blipFill rotWithShape="1">
          <a:blip xmlns:r="http://schemas.openxmlformats.org/officeDocument/2006/relationships" r:embed="rId4">
            <a:clrChange>
              <a:clrFrom>
                <a:srgbClr val="BBCFED"/>
              </a:clrFrom>
              <a:clrTo>
                <a:srgbClr val="BBCFED">
                  <a:alpha val="0"/>
                </a:srgbClr>
              </a:clrTo>
            </a:clrChange>
            <a:extLst>
              <a:ext uri="{28A0092B-C50C-407E-A947-70E740481C1C}">
                <a14:useLocalDpi xmlns:a14="http://schemas.microsoft.com/office/drawing/2010/main" val="0"/>
              </a:ext>
            </a:extLst>
          </a:blip>
          <a:srcRect r="76869"/>
          <a:stretch/>
        </xdr:blipFill>
        <xdr:spPr>
          <a:xfrm>
            <a:off x="9159875" y="2540001"/>
            <a:ext cx="3156858" cy="1102178"/>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158750</xdr:rowOff>
    </xdr:from>
    <xdr:to>
      <xdr:col>11</xdr:col>
      <xdr:colOff>269875</xdr:colOff>
      <xdr:row>0</xdr:row>
      <xdr:rowOff>866636</xdr:rowOff>
    </xdr:to>
    <xdr:grpSp>
      <xdr:nvGrpSpPr>
        <xdr:cNvPr id="8" name="Group 7"/>
        <xdr:cNvGrpSpPr/>
      </xdr:nvGrpSpPr>
      <xdr:grpSpPr>
        <a:xfrm>
          <a:off x="0" y="158750"/>
          <a:ext cx="14303375" cy="707886"/>
          <a:chOff x="0" y="0"/>
          <a:chExt cx="14303375" cy="707886"/>
        </a:xfrm>
      </xdr:grpSpPr>
      <xdr:sp macro="" textlink="">
        <xdr:nvSpPr>
          <xdr:cNvPr id="9" name="TextBox 8"/>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The Rules</a:t>
            </a:r>
          </a:p>
        </xdr:txBody>
      </xdr:sp>
      <xdr:grpSp>
        <xdr:nvGrpSpPr>
          <xdr:cNvPr id="10" name="Group 9"/>
          <xdr:cNvGrpSpPr/>
        </xdr:nvGrpSpPr>
        <xdr:grpSpPr>
          <a:xfrm>
            <a:off x="10302875" y="0"/>
            <a:ext cx="4000500" cy="603250"/>
            <a:chOff x="1231900" y="2944298"/>
            <a:chExt cx="4330700" cy="719667"/>
          </a:xfrm>
        </xdr:grpSpPr>
        <xdr:grpSp>
          <xdr:nvGrpSpPr>
            <xdr:cNvPr id="11" name="Group 10"/>
            <xdr:cNvGrpSpPr/>
          </xdr:nvGrpSpPr>
          <xdr:grpSpPr>
            <a:xfrm>
              <a:off x="1231900" y="2944298"/>
              <a:ext cx="4330700" cy="719667"/>
              <a:chOff x="1231900" y="3987800"/>
              <a:chExt cx="4330700" cy="719667"/>
            </a:xfrm>
          </xdr:grpSpPr>
          <xdr:sp macro="" textlink="">
            <xdr:nvSpPr>
              <xdr:cNvPr id="15" name="Left-Right Arrow 14"/>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6" name="Group 15"/>
              <xdr:cNvGrpSpPr/>
            </xdr:nvGrpSpPr>
            <xdr:grpSpPr>
              <a:xfrm>
                <a:off x="1231900" y="3987800"/>
                <a:ext cx="4330700" cy="719667"/>
                <a:chOff x="1231900" y="3987800"/>
                <a:chExt cx="4330700" cy="863600"/>
              </a:xfrm>
            </xdr:grpSpPr>
            <xdr:sp macro="" textlink="">
              <xdr:nvSpPr>
                <xdr:cNvPr id="17" name="Left-Right Arrow 16"/>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23" name="Straight Connector 22"/>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24" name="Straight Connector 23"/>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12" name="TextBox 11">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13" name="TextBox 12">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14" name="TextBox 13">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twoCellAnchor>
    <xdr:from>
      <xdr:col>1</xdr:col>
      <xdr:colOff>0</xdr:colOff>
      <xdr:row>3</xdr:row>
      <xdr:rowOff>0</xdr:rowOff>
    </xdr:from>
    <xdr:to>
      <xdr:col>3</xdr:col>
      <xdr:colOff>95251</xdr:colOff>
      <xdr:row>66</xdr:row>
      <xdr:rowOff>95251</xdr:rowOff>
    </xdr:to>
    <xdr:sp macro="" textlink="">
      <xdr:nvSpPr>
        <xdr:cNvPr id="18" name="TextBox 17"/>
        <xdr:cNvSpPr txBox="1"/>
      </xdr:nvSpPr>
      <xdr:spPr>
        <a:xfrm>
          <a:off x="444500" y="1587500"/>
          <a:ext cx="9763126" cy="10096501"/>
        </a:xfrm>
        <a:prstGeom prst="rect">
          <a:avLst/>
        </a:prstGeom>
        <a:solidFill>
          <a:schemeClr val="bg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91440" lvl="1" indent="0" algn="l" rtl="0">
            <a:spcAft>
              <a:spcPts val="600"/>
            </a:spcAft>
            <a:buFontTx/>
            <a:buNone/>
            <a:defRPr sz="1000"/>
          </a:pPr>
          <a:r>
            <a:rPr lang="en-US" sz="2000" b="1" i="1" u="sng" strike="noStrike" baseline="0">
              <a:solidFill>
                <a:srgbClr val="0D0F11"/>
              </a:solidFill>
              <a:latin typeface="Arial"/>
              <a:ea typeface="+mn-ea"/>
              <a:cs typeface="Arial"/>
            </a:rPr>
            <a:t>THE RULES for BUILDING WEALTH</a:t>
          </a:r>
          <a:endParaRPr lang="en-US" sz="1800" b="0" i="0" u="none" strike="noStrike" baseline="0">
            <a:solidFill>
              <a:srgbClr val="0D0F11"/>
            </a:solidFill>
            <a:latin typeface="Arial"/>
            <a:ea typeface="+mn-ea"/>
            <a:cs typeface="Arial"/>
          </a:endParaRP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Keep shelter, transportation, food, entertainment, and other ongoing expenses LESS THAN YOUR INCOME. How much less? As much as possible while maintaining good health (including sanity).</a:t>
          </a: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If you are a student, minimize the debt you build and plan ahead for your financial independence. Never pay more than you should for anything, including money. If you consolidate your debt, do it using a low-cost equity line or promotional rates. </a:t>
          </a: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Don't pay for designer clothes unless you're a model. Don't buy designer water unless you live at a superfund site. </a:t>
          </a: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Don't buy cheap stuff that will require frequent repairs or replacement. </a:t>
          </a: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Invest in things that pay you back. </a:t>
          </a: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Buy low and sell high by doing your homework - about the house you live in as well as the stocks, bonds, and mutual funds you own. Look for flaws you KNOW you can fix. </a:t>
          </a: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Get Rich Quick schemes are generally designed to get their promoters rich quick. Allow your wealth to build over time in the investment vehicles you are knowledgable about. </a:t>
          </a: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Check the track records of properties, companies, or people, and never rely on an unfamiliar source with a "great opportunity."  </a:t>
          </a: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Test regularly (at least annually) to ensure your income is greater than your expenses, and that you are investing in assets that are adding to your wealth. </a:t>
          </a: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Avoid liabilities as much as possible, and develop a plan to reduce them faster than they can grow. Write the plan down, post it prominently, and follow it. </a:t>
          </a:r>
        </a:p>
        <a:p>
          <a:pPr marL="434340" lvl="1" indent="-342900" algn="l" rtl="0">
            <a:spcAft>
              <a:spcPts val="600"/>
            </a:spcAft>
            <a:buFont typeface="+mj-lt"/>
            <a:buAutoNum type="arabicPeriod"/>
            <a:defRPr sz="1000"/>
          </a:pPr>
          <a:r>
            <a:rPr lang="en-US" sz="1800" b="0" i="0" u="none" strike="noStrike" baseline="0">
              <a:solidFill>
                <a:srgbClr val="0D0F11"/>
              </a:solidFill>
              <a:latin typeface="Arial"/>
              <a:ea typeface="+mn-ea"/>
              <a:cs typeface="Arial"/>
            </a:rPr>
            <a:t>Nothing is more expensive than a bad partnership when it unravels, and it's not just money. While there's a lot of luck involved, learn to judge character early and run, don't walk, from questionable people or deals. Failure in this area provides some of life's most painful lessons. </a:t>
          </a:r>
        </a:p>
        <a:p>
          <a:pPr marL="91440" lvl="1" indent="0" algn="l" rtl="0">
            <a:spcAft>
              <a:spcPts val="600"/>
            </a:spcAft>
            <a:buFontTx/>
            <a:buNone/>
            <a:defRPr sz="1000"/>
          </a:pPr>
          <a:r>
            <a:rPr lang="en-US" sz="1800" b="0" i="0" u="none" strike="noStrike" baseline="0">
              <a:solidFill>
                <a:srgbClr val="0D0F11"/>
              </a:solidFill>
              <a:latin typeface="Arial"/>
              <a:ea typeface="+mn-ea"/>
              <a:cs typeface="Arial"/>
            </a:rPr>
            <a:t>If It's so straightforward, why isn't everyone wealthy? </a:t>
          </a:r>
        </a:p>
        <a:p>
          <a:pPr marL="377190" lvl="1" indent="-285750" algn="l" rtl="0">
            <a:spcAft>
              <a:spcPts val="600"/>
            </a:spcAft>
            <a:buFont typeface="Courier New"/>
            <a:buChar char="o"/>
            <a:defRPr sz="1000"/>
          </a:pPr>
          <a:r>
            <a:rPr lang="en-US" sz="1800" b="0" i="0" u="none" strike="noStrike" baseline="0">
              <a:solidFill>
                <a:srgbClr val="0D0F11"/>
              </a:solidFill>
              <a:latin typeface="Arial"/>
              <a:ea typeface="+mn-ea"/>
              <a:cs typeface="Arial"/>
            </a:rPr>
            <a:t>Most people are ignorant of these simple basics.</a:t>
          </a:r>
        </a:p>
        <a:p>
          <a:pPr marL="377190" lvl="1" indent="-285750" algn="l" rtl="0">
            <a:spcAft>
              <a:spcPts val="600"/>
            </a:spcAft>
            <a:buFont typeface="Courier New"/>
            <a:buChar char="o"/>
            <a:defRPr sz="1000"/>
          </a:pPr>
          <a:r>
            <a:rPr lang="en-US" sz="1800" b="0" i="0" u="none" strike="noStrike" baseline="0">
              <a:solidFill>
                <a:srgbClr val="0D0F11"/>
              </a:solidFill>
              <a:latin typeface="Arial"/>
              <a:ea typeface="+mn-ea"/>
              <a:cs typeface="Arial"/>
            </a:rPr>
            <a:t>Many people are too lazy or disorganized to provide even this tiny amount of focus.</a:t>
          </a:r>
        </a:p>
        <a:p>
          <a:pPr marL="377190" lvl="1" indent="-285750" algn="l" rtl="0">
            <a:spcAft>
              <a:spcPts val="600"/>
            </a:spcAft>
            <a:buFont typeface="Courier New"/>
            <a:buChar char="o"/>
            <a:defRPr sz="1000"/>
          </a:pPr>
          <a:r>
            <a:rPr lang="en-US" sz="1800" b="0" i="0" u="none" strike="noStrike" baseline="0">
              <a:solidFill>
                <a:srgbClr val="0D0F11"/>
              </a:solidFill>
              <a:latin typeface="Arial"/>
              <a:ea typeface="+mn-ea"/>
              <a:cs typeface="Arial"/>
            </a:rPr>
            <a:t>Some people are too busy fighting the system and blaming institutions for their misfortunes.</a:t>
          </a:r>
        </a:p>
        <a:p>
          <a:pPr marL="91440" lvl="1" indent="0" algn="l" rtl="0">
            <a:spcAft>
              <a:spcPts val="600"/>
            </a:spcAft>
            <a:buFontTx/>
            <a:buNone/>
            <a:defRPr sz="1000"/>
          </a:pPr>
          <a:r>
            <a:rPr lang="en-US" sz="1800" b="0" i="0" u="none" strike="noStrike" baseline="0">
              <a:solidFill>
                <a:srgbClr val="0D0F11"/>
              </a:solidFill>
              <a:latin typeface="Arial"/>
              <a:ea typeface="+mn-ea"/>
              <a:cs typeface="Arial"/>
            </a:rPr>
            <a:t>If this isn't you, live long and prosper!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130175</xdr:rowOff>
    </xdr:from>
    <xdr:to>
      <xdr:col>6</xdr:col>
      <xdr:colOff>2671089</xdr:colOff>
      <xdr:row>25</xdr:row>
      <xdr:rowOff>138171</xdr:rowOff>
    </xdr:to>
    <xdr:grpSp>
      <xdr:nvGrpSpPr>
        <xdr:cNvPr id="26" name="Group 25"/>
        <xdr:cNvGrpSpPr/>
      </xdr:nvGrpSpPr>
      <xdr:grpSpPr>
        <a:xfrm>
          <a:off x="444500" y="1685925"/>
          <a:ext cx="11243589" cy="5183246"/>
          <a:chOff x="0" y="6432550"/>
          <a:chExt cx="11243589" cy="5119746"/>
        </a:xfrm>
        <a:effectLst>
          <a:outerShdw blurRad="50800" dist="38100" dir="2700000" algn="tl" rotWithShape="0">
            <a:prstClr val="black">
              <a:alpha val="40000"/>
            </a:prstClr>
          </a:outerShdw>
        </a:effectLst>
      </xdr:grpSpPr>
      <xdr:grpSp>
        <xdr:nvGrpSpPr>
          <xdr:cNvPr id="25" name="Group 24"/>
          <xdr:cNvGrpSpPr/>
        </xdr:nvGrpSpPr>
        <xdr:grpSpPr>
          <a:xfrm>
            <a:off x="0" y="6432550"/>
            <a:ext cx="3763609" cy="5119746"/>
            <a:chOff x="0" y="6432550"/>
            <a:chExt cx="3763609" cy="5119746"/>
          </a:xfrm>
        </xdr:grpSpPr>
        <xdr:sp macro="" textlink="">
          <xdr:nvSpPr>
            <xdr:cNvPr id="15" name="Text Box 1"/>
            <xdr:cNvSpPr txBox="1">
              <a:spLocks noChangeArrowheads="1"/>
            </xdr:cNvSpPr>
          </xdr:nvSpPr>
          <xdr:spPr bwMode="auto">
            <a:xfrm>
              <a:off x="0" y="6432550"/>
              <a:ext cx="3763609" cy="1915551"/>
            </a:xfrm>
            <a:prstGeom prst="rect">
              <a:avLst/>
            </a:prstGeom>
            <a:solidFill>
              <a:srgbClr val="FFFFFF"/>
            </a:solidFill>
            <a:ln w="12700" cmpd="sng">
              <a:solidFill>
                <a:srgbClr val="000000"/>
              </a:solidFill>
              <a:miter lim="800000"/>
              <a:headEnd/>
              <a:tailEnd/>
            </a:ln>
            <a:effectLst>
              <a:outerShdw dist="107763" dir="2700000" algn="ctr" rotWithShape="0">
                <a:srgbClr val="808080">
                  <a:alpha val="50000"/>
                </a:srgbClr>
              </a:outerShdw>
            </a:effectLst>
          </xdr:spPr>
          <xdr:txBody>
            <a:bodyPr vertOverflow="clip" wrap="square" lIns="91440" tIns="45720" rIns="91440" bIns="45720" anchor="ctr" upright="1"/>
            <a:lstStyle/>
            <a:p>
              <a:pPr algn="l" rtl="0">
                <a:defRPr sz="1000"/>
              </a:pPr>
              <a:r>
                <a:rPr lang="en-US" sz="2000" b="1" i="1" u="sng" strike="noStrike" baseline="0">
                  <a:solidFill>
                    <a:srgbClr val="0D0F11"/>
                  </a:solidFill>
                  <a:latin typeface="Arial"/>
                  <a:cs typeface="Arial"/>
                </a:rPr>
                <a:t>Income</a:t>
              </a:r>
              <a:endParaRPr lang="en-US" sz="2000" b="0" i="0" u="none" strike="noStrike" baseline="0">
                <a:solidFill>
                  <a:srgbClr val="0D0F11"/>
                </a:solidFill>
                <a:latin typeface="Arial"/>
                <a:cs typeface="Arial"/>
              </a:endParaRPr>
            </a:p>
            <a:p>
              <a:pPr marL="342900" indent="-342900" algn="l" rtl="0">
                <a:buFont typeface="Courier New"/>
                <a:buChar char="o"/>
                <a:defRPr sz="1000"/>
              </a:pPr>
              <a:r>
                <a:rPr lang="en-US" sz="2000" b="0" i="0" u="none" strike="noStrike" baseline="0">
                  <a:solidFill>
                    <a:srgbClr val="0D0F11"/>
                  </a:solidFill>
                  <a:latin typeface="Arial"/>
                  <a:cs typeface="Arial"/>
                </a:rPr>
                <a:t>Salaries</a:t>
              </a:r>
            </a:p>
            <a:p>
              <a:pPr marL="342900" indent="-342900" algn="l" rtl="0">
                <a:buFont typeface="Courier New"/>
                <a:buChar char="o"/>
                <a:defRPr sz="1000"/>
              </a:pPr>
              <a:r>
                <a:rPr lang="en-US" sz="2000" b="0" i="0" u="none" strike="noStrike" baseline="0">
                  <a:solidFill>
                    <a:srgbClr val="0D0F11"/>
                  </a:solidFill>
                  <a:latin typeface="Arial"/>
                  <a:cs typeface="Arial"/>
                </a:rPr>
                <a:t>Bank Interest</a:t>
              </a:r>
            </a:p>
            <a:p>
              <a:pPr marL="342900" indent="-342900" algn="l" rtl="0">
                <a:buFont typeface="Courier New"/>
                <a:buChar char="o"/>
                <a:defRPr sz="1000"/>
              </a:pPr>
              <a:r>
                <a:rPr lang="en-US" sz="2000" b="0" i="0" u="none" strike="noStrike" baseline="0">
                  <a:solidFill>
                    <a:srgbClr val="0D0F11"/>
                  </a:solidFill>
                  <a:latin typeface="Arial"/>
                  <a:cs typeface="Arial"/>
                </a:rPr>
                <a:t>Stock Dividends</a:t>
              </a:r>
            </a:p>
            <a:p>
              <a:pPr marL="342900" indent="-342900" algn="l" rtl="0">
                <a:buFont typeface="Courier New"/>
                <a:buChar char="o"/>
                <a:defRPr sz="1000"/>
              </a:pPr>
              <a:r>
                <a:rPr lang="en-US" sz="2000" b="0" i="0" u="none" strike="noStrike" baseline="0">
                  <a:solidFill>
                    <a:srgbClr val="0D0F11"/>
                  </a:solidFill>
                  <a:latin typeface="Arial"/>
                  <a:cs typeface="Arial"/>
                </a:rPr>
                <a:t>etc.</a:t>
              </a:r>
            </a:p>
          </xdr:txBody>
        </xdr:sp>
        <xdr:sp macro="" textlink="">
          <xdr:nvSpPr>
            <xdr:cNvPr id="16" name="Text Box 2"/>
            <xdr:cNvSpPr txBox="1">
              <a:spLocks noChangeArrowheads="1"/>
            </xdr:cNvSpPr>
          </xdr:nvSpPr>
          <xdr:spPr bwMode="auto">
            <a:xfrm>
              <a:off x="0" y="8348101"/>
              <a:ext cx="3763609" cy="3204195"/>
            </a:xfrm>
            <a:prstGeom prst="rect">
              <a:avLst/>
            </a:prstGeom>
            <a:solidFill>
              <a:srgbClr val="FFFFFF"/>
            </a:solidFill>
            <a:ln w="12700" cmpd="sng">
              <a:solidFill>
                <a:srgbClr val="000000"/>
              </a:solidFill>
              <a:miter lim="800000"/>
              <a:headEnd/>
              <a:tailEnd/>
            </a:ln>
            <a:effectLst>
              <a:outerShdw dist="107763" dir="2700000" algn="ctr" rotWithShape="0">
                <a:srgbClr val="808080">
                  <a:alpha val="50000"/>
                </a:srgbClr>
              </a:outerShdw>
            </a:effectLst>
          </xdr:spPr>
          <xdr:txBody>
            <a:bodyPr vertOverflow="clip" wrap="square" lIns="91440" tIns="45720" rIns="91440" bIns="45720" anchor="ctr" upright="1"/>
            <a:lstStyle/>
            <a:p>
              <a:pPr algn="l" rtl="0">
                <a:defRPr sz="1000"/>
              </a:pPr>
              <a:r>
                <a:rPr lang="en-US" sz="2000" b="1" i="1" u="sng" strike="noStrike" baseline="0">
                  <a:solidFill>
                    <a:srgbClr val="0D0F11"/>
                  </a:solidFill>
                  <a:latin typeface="Arial"/>
                  <a:cs typeface="Arial"/>
                </a:rPr>
                <a:t>Expenses</a:t>
              </a:r>
              <a:endParaRPr lang="en-US" sz="1800" b="0" i="0" u="none" strike="noStrike" baseline="0">
                <a:solidFill>
                  <a:srgbClr val="0D0F11"/>
                </a:solidFill>
                <a:latin typeface="Arial"/>
                <a:cs typeface="Arial"/>
              </a:endParaRPr>
            </a:p>
            <a:p>
              <a:pPr marL="342900" indent="-342900" algn="l" rtl="0">
                <a:buFont typeface="Courier New"/>
                <a:buChar char="o"/>
                <a:defRPr sz="1000"/>
              </a:pPr>
              <a:r>
                <a:rPr lang="en-US" sz="2000" b="0" i="0" u="none" strike="noStrike" baseline="0">
                  <a:solidFill>
                    <a:srgbClr val="0D0F11"/>
                  </a:solidFill>
                  <a:latin typeface="Arial"/>
                  <a:cs typeface="Arial"/>
                </a:rPr>
                <a:t>Rent</a:t>
              </a:r>
            </a:p>
            <a:p>
              <a:pPr marL="342900" indent="-342900" algn="l" rtl="0">
                <a:buFont typeface="Courier New"/>
                <a:buChar char="o"/>
                <a:defRPr sz="1000"/>
              </a:pPr>
              <a:r>
                <a:rPr lang="en-US" sz="2000" b="0" i="0" u="none" strike="noStrike" baseline="0">
                  <a:solidFill>
                    <a:srgbClr val="0D0F11"/>
                  </a:solidFill>
                  <a:latin typeface="Arial"/>
                  <a:cs typeface="Arial"/>
                </a:rPr>
                <a:t>Utilities</a:t>
              </a:r>
            </a:p>
            <a:p>
              <a:pPr marL="342900" indent="-342900" algn="l" rtl="0">
                <a:buFont typeface="Courier New"/>
                <a:buChar char="o"/>
                <a:defRPr sz="1000"/>
              </a:pPr>
              <a:r>
                <a:rPr lang="en-US" sz="2000" b="0" i="0" u="none" strike="noStrike" baseline="0">
                  <a:solidFill>
                    <a:srgbClr val="0D0F11"/>
                  </a:solidFill>
                  <a:latin typeface="Arial"/>
                  <a:cs typeface="Arial"/>
                </a:rPr>
                <a:t>Groceries</a:t>
              </a:r>
            </a:p>
            <a:p>
              <a:pPr marL="342900" indent="-342900" algn="l" rtl="0">
                <a:buFont typeface="Courier New"/>
                <a:buChar char="o"/>
                <a:defRPr sz="1000"/>
              </a:pPr>
              <a:r>
                <a:rPr lang="en-US" sz="2000" b="0" i="0" u="none" strike="noStrike" baseline="0">
                  <a:solidFill>
                    <a:srgbClr val="0D0F11"/>
                  </a:solidFill>
                  <a:latin typeface="Arial"/>
                  <a:cs typeface="Arial"/>
                </a:rPr>
                <a:t>Transportation</a:t>
              </a:r>
            </a:p>
            <a:p>
              <a:pPr marL="342900" indent="-342900" algn="l" rtl="0">
                <a:buFont typeface="Courier New"/>
                <a:buChar char="o"/>
                <a:defRPr sz="1000"/>
              </a:pPr>
              <a:r>
                <a:rPr lang="en-US" sz="2000" b="0" i="0" u="none" strike="noStrike" baseline="0">
                  <a:solidFill>
                    <a:srgbClr val="0D0F11"/>
                  </a:solidFill>
                  <a:latin typeface="Arial"/>
                  <a:cs typeface="Arial"/>
                </a:rPr>
                <a:t>etc.</a:t>
              </a:r>
            </a:p>
          </xdr:txBody>
        </xdr:sp>
      </xdr:grpSp>
      <xdr:grpSp>
        <xdr:nvGrpSpPr>
          <xdr:cNvPr id="4" name="Group 37"/>
          <xdr:cNvGrpSpPr>
            <a:grpSpLocks/>
          </xdr:cNvGrpSpPr>
        </xdr:nvGrpSpPr>
        <xdr:grpSpPr bwMode="auto">
          <a:xfrm>
            <a:off x="1558985" y="7059458"/>
            <a:ext cx="9684604" cy="4423181"/>
            <a:chOff x="119" y="176"/>
            <a:chExt cx="615" cy="254"/>
          </a:xfrm>
        </xdr:grpSpPr>
        <xdr:sp macro="" textlink="">
          <xdr:nvSpPr>
            <xdr:cNvPr id="5" name="AutoShape 7"/>
            <xdr:cNvSpPr>
              <a:spLocks noChangeArrowheads="1"/>
            </xdr:cNvSpPr>
          </xdr:nvSpPr>
          <xdr:spPr bwMode="auto">
            <a:xfrm>
              <a:off x="119" y="229"/>
              <a:ext cx="44" cy="34"/>
            </a:xfrm>
            <a:prstGeom prst="downArrow">
              <a:avLst>
                <a:gd name="adj1" fmla="val 50000"/>
                <a:gd name="adj2" fmla="val 84167"/>
              </a:avLst>
            </a:prstGeom>
            <a:solidFill>
              <a:srgbClr val="F4F2C4"/>
            </a:solidFill>
            <a:ln w="12700" cmpd="sng">
              <a:solidFill>
                <a:srgbClr val="000000"/>
              </a:solidFill>
              <a:miter lim="800000"/>
              <a:headEnd/>
              <a:tailEnd/>
            </a:ln>
            <a:effectLst>
              <a:outerShdw dist="107763" dir="2700000" algn="ctr" rotWithShape="0">
                <a:srgbClr val="808080">
                  <a:alpha val="50000"/>
                </a:srgbClr>
              </a:outerShdw>
            </a:effectLst>
          </xdr:spPr>
        </xdr:sp>
        <xdr:sp macro="" textlink="">
          <xdr:nvSpPr>
            <xdr:cNvPr id="6" name="AutoShape 12"/>
            <xdr:cNvSpPr>
              <a:spLocks noChangeArrowheads="1"/>
            </xdr:cNvSpPr>
          </xdr:nvSpPr>
          <xdr:spPr bwMode="auto">
            <a:xfrm>
              <a:off x="554" y="176"/>
              <a:ext cx="138" cy="27"/>
            </a:xfrm>
            <a:prstGeom prst="curvedDownArrow">
              <a:avLst>
                <a:gd name="adj1" fmla="val 102222"/>
                <a:gd name="adj2" fmla="val 204444"/>
                <a:gd name="adj3" fmla="val 33333"/>
              </a:avLst>
            </a:prstGeom>
            <a:solidFill>
              <a:srgbClr val="F4F2C4"/>
            </a:solidFill>
            <a:ln w="12700" cmpd="sng">
              <a:solidFill>
                <a:srgbClr val="000000"/>
              </a:solidFill>
              <a:miter lim="800000"/>
              <a:headEnd/>
              <a:tailEnd/>
            </a:ln>
            <a:effectLst>
              <a:outerShdw dist="107763" dir="2700000" algn="ctr" rotWithShape="0">
                <a:srgbClr val="808080">
                  <a:alpha val="50000"/>
                </a:srgbClr>
              </a:outerShdw>
            </a:effectLst>
          </xdr:spPr>
        </xdr:sp>
        <xdr:sp macro="" textlink="">
          <xdr:nvSpPr>
            <xdr:cNvPr id="7" name="AutoShape 11"/>
            <xdr:cNvSpPr>
              <a:spLocks noChangeArrowheads="1"/>
            </xdr:cNvSpPr>
          </xdr:nvSpPr>
          <xdr:spPr bwMode="auto">
            <a:xfrm flipH="1">
              <a:off x="198" y="176"/>
              <a:ext cx="138" cy="27"/>
            </a:xfrm>
            <a:prstGeom prst="curvedDownArrow">
              <a:avLst>
                <a:gd name="adj1" fmla="val 102222"/>
                <a:gd name="adj2" fmla="val 204444"/>
                <a:gd name="adj3" fmla="val 33333"/>
              </a:avLst>
            </a:prstGeom>
            <a:solidFill>
              <a:srgbClr val="F4F2C4"/>
            </a:solidFill>
            <a:ln w="12700" cmpd="sng">
              <a:solidFill>
                <a:srgbClr val="000000"/>
              </a:solidFill>
              <a:miter lim="800000"/>
              <a:headEnd/>
              <a:tailEnd/>
            </a:ln>
            <a:effectLst>
              <a:outerShdw dist="107763" dir="2700000" algn="ctr" rotWithShape="0">
                <a:srgbClr val="808080">
                  <a:alpha val="50000"/>
                </a:srgbClr>
              </a:outerShdw>
            </a:effectLst>
          </xdr:spPr>
        </xdr:sp>
        <xdr:sp macro="" textlink="">
          <xdr:nvSpPr>
            <xdr:cNvPr id="8" name="Text Box 13"/>
            <xdr:cNvSpPr txBox="1">
              <a:spLocks noChangeArrowheads="1"/>
            </xdr:cNvSpPr>
          </xdr:nvSpPr>
          <xdr:spPr bwMode="auto">
            <a:xfrm>
              <a:off x="624" y="203"/>
              <a:ext cx="110" cy="94"/>
            </a:xfrm>
            <a:prstGeom prst="rect">
              <a:avLst/>
            </a:prstGeom>
            <a:solidFill>
              <a:srgbClr val="FFFFFF"/>
            </a:solidFill>
            <a:ln w="12700" cmpd="sng">
              <a:solidFill>
                <a:srgbClr val="000000"/>
              </a:solidFill>
              <a:miter lim="800000"/>
              <a:headEnd/>
              <a:tailEnd/>
            </a:ln>
            <a:effectLst>
              <a:outerShdw dist="107763" dir="2700000" algn="ctr" rotWithShape="0">
                <a:srgbClr val="808080">
                  <a:alpha val="50000"/>
                </a:srgbClr>
              </a:outerShdw>
            </a:effectLst>
          </xdr:spPr>
          <xdr:txBody>
            <a:bodyPr vertOverflow="clip" wrap="square" lIns="91440" tIns="45720" rIns="91440" bIns="45720" anchor="ctr" upright="1"/>
            <a:lstStyle/>
            <a:p>
              <a:pPr algn="ctr" rtl="0">
                <a:defRPr sz="1000"/>
              </a:pPr>
              <a:r>
                <a:rPr lang="en-US" sz="2400" b="1" i="1" u="none" strike="noStrike" baseline="0">
                  <a:solidFill>
                    <a:srgbClr val="0D0F11"/>
                  </a:solidFill>
                  <a:latin typeface="Arial"/>
                  <a:cs typeface="Arial"/>
                </a:rPr>
                <a:t>Your Lender's Wealth</a:t>
              </a:r>
            </a:p>
          </xdr:txBody>
        </xdr:sp>
        <xdr:grpSp>
          <xdr:nvGrpSpPr>
            <xdr:cNvPr id="9" name="Group 36"/>
            <xdr:cNvGrpSpPr>
              <a:grpSpLocks/>
            </xdr:cNvGrpSpPr>
          </xdr:nvGrpSpPr>
          <xdr:grpSpPr bwMode="auto">
            <a:xfrm>
              <a:off x="284" y="197"/>
              <a:ext cx="314" cy="233"/>
              <a:chOff x="284" y="197"/>
              <a:chExt cx="314" cy="233"/>
            </a:xfrm>
          </xdr:grpSpPr>
          <xdr:sp macro="" textlink="">
            <xdr:nvSpPr>
              <xdr:cNvPr id="11" name="Text Box 3"/>
              <xdr:cNvSpPr txBox="1">
                <a:spLocks noChangeArrowheads="1"/>
              </xdr:cNvSpPr>
            </xdr:nvSpPr>
            <xdr:spPr bwMode="auto">
              <a:xfrm>
                <a:off x="284" y="197"/>
                <a:ext cx="147" cy="233"/>
              </a:xfrm>
              <a:prstGeom prst="rect">
                <a:avLst/>
              </a:prstGeom>
              <a:solidFill>
                <a:srgbClr val="FFFFFF"/>
              </a:solidFill>
              <a:ln w="12700" cmpd="sng">
                <a:solidFill>
                  <a:srgbClr val="000000"/>
                </a:solidFill>
                <a:miter lim="800000"/>
                <a:headEnd/>
                <a:tailEnd/>
              </a:ln>
              <a:effectLst>
                <a:outerShdw dist="107763" dir="2700000" algn="ctr" rotWithShape="0">
                  <a:srgbClr val="808080">
                    <a:alpha val="50000"/>
                  </a:srgbClr>
                </a:outerShdw>
              </a:effectLst>
            </xdr:spPr>
            <xdr:txBody>
              <a:bodyPr vertOverflow="clip" wrap="square" lIns="91440" tIns="45720" rIns="91440" bIns="45720" anchor="t" upright="1"/>
              <a:lstStyle/>
              <a:p>
                <a:pPr algn="l" rtl="0">
                  <a:defRPr sz="1000"/>
                </a:pPr>
                <a:r>
                  <a:rPr lang="en-US" sz="2000" b="1" i="1" u="sng" strike="noStrike" baseline="0">
                    <a:solidFill>
                      <a:srgbClr val="0D0F11"/>
                    </a:solidFill>
                    <a:latin typeface="Arial"/>
                    <a:cs typeface="Arial"/>
                  </a:rPr>
                  <a:t>Assets</a:t>
                </a:r>
                <a:endParaRPr lang="en-US" sz="2000" b="0" i="0" u="none" strike="noStrike" baseline="0">
                  <a:solidFill>
                    <a:srgbClr val="0D0F11"/>
                  </a:solidFill>
                  <a:latin typeface="Arial"/>
                  <a:cs typeface="Arial"/>
                </a:endParaRPr>
              </a:p>
              <a:p>
                <a:pPr marL="342900" indent="-342900" algn="l" rtl="0">
                  <a:buFont typeface="Courier New"/>
                  <a:buChar char="o"/>
                  <a:defRPr sz="1000"/>
                </a:pPr>
                <a:r>
                  <a:rPr lang="en-US" sz="2000" b="0" i="0" u="none" strike="noStrike" baseline="0">
                    <a:solidFill>
                      <a:srgbClr val="0D0F11"/>
                    </a:solidFill>
                    <a:latin typeface="Arial"/>
                    <a:cs typeface="Arial"/>
                  </a:rPr>
                  <a:t>Cash</a:t>
                </a:r>
              </a:p>
              <a:p>
                <a:pPr marL="342900" indent="-342900" algn="l" rtl="0">
                  <a:buFont typeface="Courier New"/>
                  <a:buChar char="o"/>
                  <a:defRPr sz="1000"/>
                </a:pPr>
                <a:r>
                  <a:rPr lang="en-US" sz="2000" b="0" i="0" u="none" strike="noStrike" baseline="0">
                    <a:solidFill>
                      <a:srgbClr val="0D0F11"/>
                    </a:solidFill>
                    <a:latin typeface="Arial"/>
                    <a:cs typeface="Arial"/>
                  </a:rPr>
                  <a:t>Real Estate</a:t>
                </a:r>
              </a:p>
              <a:p>
                <a:pPr marL="342900" indent="-342900" algn="l" rtl="0">
                  <a:buFont typeface="Courier New"/>
                  <a:buChar char="o"/>
                  <a:defRPr sz="1000"/>
                </a:pPr>
                <a:r>
                  <a:rPr lang="en-US" sz="2000" b="0" i="0" u="none" strike="noStrike" baseline="0">
                    <a:solidFill>
                      <a:srgbClr val="0D0F11"/>
                    </a:solidFill>
                    <a:latin typeface="Arial"/>
                    <a:cs typeface="Arial"/>
                  </a:rPr>
                  <a:t>Stocks</a:t>
                </a:r>
              </a:p>
              <a:p>
                <a:pPr marL="342900" indent="-342900" algn="l" rtl="0">
                  <a:buFont typeface="Courier New"/>
                  <a:buChar char="o"/>
                  <a:defRPr sz="1000"/>
                </a:pPr>
                <a:r>
                  <a:rPr lang="en-US" sz="2000" b="0" i="0" u="none" strike="noStrike" baseline="0">
                    <a:solidFill>
                      <a:srgbClr val="0D0F11"/>
                    </a:solidFill>
                    <a:latin typeface="Arial"/>
                    <a:cs typeface="Arial"/>
                  </a:rPr>
                  <a:t>etc.</a:t>
                </a:r>
              </a:p>
            </xdr:txBody>
          </xdr:sp>
          <xdr:sp macro="" textlink="">
            <xdr:nvSpPr>
              <xdr:cNvPr id="12" name="Text Box 4"/>
              <xdr:cNvSpPr txBox="1">
                <a:spLocks noChangeArrowheads="1"/>
              </xdr:cNvSpPr>
            </xdr:nvSpPr>
            <xdr:spPr bwMode="auto">
              <a:xfrm>
                <a:off x="429" y="197"/>
                <a:ext cx="169" cy="127"/>
              </a:xfrm>
              <a:prstGeom prst="rect">
                <a:avLst/>
              </a:prstGeom>
              <a:solidFill>
                <a:srgbClr val="FFFFFF"/>
              </a:solidFill>
              <a:ln w="12700" cmpd="sng">
                <a:solidFill>
                  <a:srgbClr val="000000"/>
                </a:solidFill>
                <a:miter lim="800000"/>
                <a:headEnd/>
                <a:tailEnd/>
              </a:ln>
              <a:effectLst>
                <a:outerShdw dist="107763" dir="2700000" algn="ctr" rotWithShape="0">
                  <a:srgbClr val="808080">
                    <a:alpha val="50000"/>
                  </a:srgbClr>
                </a:outerShdw>
              </a:effectLst>
            </xdr:spPr>
            <xdr:txBody>
              <a:bodyPr vertOverflow="clip" wrap="square" lIns="91440" tIns="45720" rIns="91440" bIns="45720" anchor="t" upright="1"/>
              <a:lstStyle/>
              <a:p>
                <a:pPr algn="l" rtl="0">
                  <a:lnSpc>
                    <a:spcPct val="100000"/>
                  </a:lnSpc>
                  <a:defRPr sz="1000"/>
                </a:pPr>
                <a:r>
                  <a:rPr lang="en-US" sz="2000" b="1" i="1" u="sng" strike="noStrike" baseline="0">
                    <a:solidFill>
                      <a:srgbClr val="0D0F11"/>
                    </a:solidFill>
                    <a:latin typeface="Arial"/>
                    <a:cs typeface="Arial"/>
                  </a:rPr>
                  <a:t>Liabilities</a:t>
                </a:r>
                <a:endParaRPr lang="en-US" sz="2000" b="0" i="0" u="none" strike="noStrike" baseline="0">
                  <a:solidFill>
                    <a:srgbClr val="0D0F11"/>
                  </a:solidFill>
                  <a:latin typeface="Arial"/>
                  <a:cs typeface="Arial"/>
                </a:endParaRPr>
              </a:p>
              <a:p>
                <a:pPr marL="342900" indent="-342900" algn="l" rtl="0">
                  <a:lnSpc>
                    <a:spcPct val="100000"/>
                  </a:lnSpc>
                  <a:buFont typeface="Courier New"/>
                  <a:buChar char="o"/>
                  <a:defRPr sz="1000"/>
                </a:pPr>
                <a:r>
                  <a:rPr lang="en-US" sz="2000" b="0" i="0" u="none" strike="noStrike" baseline="0">
                    <a:solidFill>
                      <a:srgbClr val="0D0F11"/>
                    </a:solidFill>
                    <a:latin typeface="Arial"/>
                    <a:cs typeface="Arial"/>
                  </a:rPr>
                  <a:t>Loan Payments</a:t>
                </a:r>
              </a:p>
              <a:p>
                <a:pPr marL="342900" indent="-342900" algn="l" rtl="0">
                  <a:lnSpc>
                    <a:spcPct val="100000"/>
                  </a:lnSpc>
                  <a:buFont typeface="Courier New"/>
                  <a:buChar char="o"/>
                  <a:defRPr sz="1000"/>
                </a:pPr>
                <a:r>
                  <a:rPr lang="en-US" sz="2000" b="0" i="0" u="none" strike="noStrike" baseline="0">
                    <a:solidFill>
                      <a:srgbClr val="0D0F11"/>
                    </a:solidFill>
                    <a:latin typeface="Arial"/>
                    <a:cs typeface="Arial"/>
                  </a:rPr>
                  <a:t>etc.</a:t>
                </a:r>
              </a:p>
            </xdr:txBody>
          </xdr:sp>
          <xdr:sp macro="" textlink="">
            <xdr:nvSpPr>
              <xdr:cNvPr id="13" name="AutoShape 10"/>
              <xdr:cNvSpPr>
                <a:spLocks noChangeArrowheads="1"/>
              </xdr:cNvSpPr>
            </xdr:nvSpPr>
            <xdr:spPr bwMode="auto">
              <a:xfrm>
                <a:off x="488" y="256"/>
                <a:ext cx="58" cy="54"/>
              </a:xfrm>
              <a:custGeom>
                <a:avLst/>
                <a:gdLst>
                  <a:gd name="T0" fmla="*/ 0 w 21600"/>
                  <a:gd name="T1" fmla="*/ 0 h 21600"/>
                  <a:gd name="T2" fmla="*/ 0 w 21600"/>
                  <a:gd name="T3" fmla="*/ 0 h 21600"/>
                  <a:gd name="T4" fmla="*/ 0 w 21600"/>
                  <a:gd name="T5" fmla="*/ 0 h 21600"/>
                  <a:gd name="T6" fmla="*/ 0 w 21600"/>
                  <a:gd name="T7" fmla="*/ 0 h 21600"/>
                  <a:gd name="T8" fmla="*/ 0 w 21600"/>
                  <a:gd name="T9" fmla="*/ 0 h 21600"/>
                  <a:gd name="T10" fmla="*/ 0 w 21600"/>
                  <a:gd name="T11" fmla="*/ 0 h 21600"/>
                  <a:gd name="T12" fmla="*/ 0 w 21600"/>
                  <a:gd name="T13" fmla="*/ 0 h 21600"/>
                  <a:gd name="T14" fmla="*/ 0 w 21600"/>
                  <a:gd name="T15" fmla="*/ 0 h 21600"/>
                  <a:gd name="T16" fmla="*/ 0 60000 65536"/>
                  <a:gd name="T17" fmla="*/ 0 60000 65536"/>
                  <a:gd name="T18" fmla="*/ 0 60000 65536"/>
                  <a:gd name="T19" fmla="*/ 0 60000 65536"/>
                  <a:gd name="T20" fmla="*/ 0 60000 65536"/>
                  <a:gd name="T21" fmla="*/ 0 60000 65536"/>
                  <a:gd name="T22" fmla="*/ 0 60000 65536"/>
                  <a:gd name="T23" fmla="*/ 0 60000 65536"/>
                  <a:gd name="T24" fmla="*/ 3142 w 21600"/>
                  <a:gd name="T25" fmla="*/ 3200 h 21600"/>
                  <a:gd name="T26" fmla="*/ 18458 w 21600"/>
                  <a:gd name="T27" fmla="*/ 18400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17401" y="15493"/>
                    </a:moveTo>
                    <a:cubicBezTo>
                      <a:pt x="18376" y="14122"/>
                      <a:pt x="18900" y="12482"/>
                      <a:pt x="18900" y="10800"/>
                    </a:cubicBezTo>
                    <a:cubicBezTo>
                      <a:pt x="18900" y="6326"/>
                      <a:pt x="15273" y="2700"/>
                      <a:pt x="10800" y="2700"/>
                    </a:cubicBezTo>
                    <a:cubicBezTo>
                      <a:pt x="9117" y="2699"/>
                      <a:pt x="7477" y="3223"/>
                      <a:pt x="6106" y="4198"/>
                    </a:cubicBezTo>
                    <a:lnTo>
                      <a:pt x="17401" y="15493"/>
                    </a:lnTo>
                    <a:close/>
                    <a:moveTo>
                      <a:pt x="4198" y="6106"/>
                    </a:moveTo>
                    <a:cubicBezTo>
                      <a:pt x="3223" y="7477"/>
                      <a:pt x="2700" y="9117"/>
                      <a:pt x="2700" y="10799"/>
                    </a:cubicBezTo>
                    <a:cubicBezTo>
                      <a:pt x="2700" y="15273"/>
                      <a:pt x="6326" y="18900"/>
                      <a:pt x="10800" y="18900"/>
                    </a:cubicBezTo>
                    <a:cubicBezTo>
                      <a:pt x="12482" y="18900"/>
                      <a:pt x="14122" y="18376"/>
                      <a:pt x="15493" y="17401"/>
                    </a:cubicBezTo>
                    <a:lnTo>
                      <a:pt x="4198" y="6106"/>
                    </a:lnTo>
                    <a:close/>
                  </a:path>
                </a:pathLst>
              </a:custGeom>
              <a:solidFill>
                <a:srgbClr val="FF3300"/>
              </a:solidFill>
              <a:ln w="12700" cmpd="sng">
                <a:solidFill>
                  <a:srgbClr val="000000"/>
                </a:solidFill>
                <a:miter lim="800000"/>
                <a:headEnd/>
                <a:tailEnd/>
              </a:ln>
            </xdr:spPr>
          </xdr:sp>
          <xdr:sp macro="" textlink="">
            <xdr:nvSpPr>
              <xdr:cNvPr id="14" name="Text Box 25"/>
              <xdr:cNvSpPr txBox="1">
                <a:spLocks noChangeArrowheads="1"/>
              </xdr:cNvSpPr>
            </xdr:nvSpPr>
            <xdr:spPr bwMode="auto">
              <a:xfrm>
                <a:off x="429" y="324"/>
                <a:ext cx="169" cy="106"/>
              </a:xfrm>
              <a:prstGeom prst="rect">
                <a:avLst/>
              </a:prstGeom>
              <a:solidFill>
                <a:srgbClr val="FFFFFF"/>
              </a:solidFill>
              <a:ln w="12700" cmpd="sng">
                <a:solidFill>
                  <a:srgbClr val="000000"/>
                </a:solidFill>
                <a:miter lim="800000"/>
                <a:headEnd/>
                <a:tailEnd/>
              </a:ln>
              <a:effectLst>
                <a:outerShdw dist="107763" dir="2700000" algn="ctr" rotWithShape="0">
                  <a:srgbClr val="808080">
                    <a:alpha val="50000"/>
                  </a:srgbClr>
                </a:outerShdw>
              </a:effectLst>
            </xdr:spPr>
            <xdr:txBody>
              <a:bodyPr vertOverflow="clip" wrap="square" lIns="91440" tIns="45720" rIns="91440" bIns="45720" anchor="t" upright="1"/>
              <a:lstStyle/>
              <a:p>
                <a:pPr algn="l" rtl="0">
                  <a:lnSpc>
                    <a:spcPct val="100000"/>
                  </a:lnSpc>
                  <a:defRPr sz="1000"/>
                </a:pPr>
                <a:r>
                  <a:rPr lang="en-US" sz="2000" b="1" i="1" u="sng" strike="noStrike" baseline="0">
                    <a:solidFill>
                      <a:srgbClr val="0D0F11"/>
                    </a:solidFill>
                    <a:latin typeface="Arial"/>
                    <a:cs typeface="Arial"/>
                  </a:rPr>
                  <a:t>Owner's Equity</a:t>
                </a:r>
                <a:endParaRPr lang="en-US" sz="2400" b="1" i="1" u="sng" strike="noStrike" baseline="0">
                  <a:solidFill>
                    <a:srgbClr val="0D0F11"/>
                  </a:solidFill>
                  <a:latin typeface="Arial"/>
                  <a:cs typeface="Arial"/>
                </a:endParaRPr>
              </a:p>
              <a:p>
                <a:pPr algn="l" rtl="0">
                  <a:lnSpc>
                    <a:spcPct val="100000"/>
                  </a:lnSpc>
                  <a:defRPr sz="1000"/>
                </a:pPr>
                <a:r>
                  <a:rPr lang="en-US" sz="2000" b="0" i="0" u="none" strike="noStrike" baseline="0">
                    <a:solidFill>
                      <a:srgbClr val="0D0F11"/>
                    </a:solidFill>
                    <a:latin typeface="Arial"/>
                    <a:cs typeface="Arial"/>
                  </a:rPr>
                  <a:t>This is equal to Assets minus Liabilities</a:t>
                </a:r>
              </a:p>
            </xdr:txBody>
          </xdr:sp>
        </xdr:grpSp>
        <xdr:sp macro="" textlink="">
          <xdr:nvSpPr>
            <xdr:cNvPr id="10" name="AutoShape 8"/>
            <xdr:cNvSpPr>
              <a:spLocks noChangeArrowheads="1"/>
            </xdr:cNvSpPr>
          </xdr:nvSpPr>
          <xdr:spPr bwMode="auto">
            <a:xfrm>
              <a:off x="222" y="302"/>
              <a:ext cx="110" cy="51"/>
            </a:xfrm>
            <a:prstGeom prst="rightArrow">
              <a:avLst>
                <a:gd name="adj1" fmla="val 50000"/>
                <a:gd name="adj2" fmla="val 70513"/>
              </a:avLst>
            </a:prstGeom>
            <a:solidFill>
              <a:srgbClr val="F4F2C4"/>
            </a:solidFill>
            <a:ln w="12700" cmpd="sng">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22860" rIns="27432" bIns="0" anchor="ctr" upright="1"/>
            <a:lstStyle/>
            <a:p>
              <a:pPr algn="ctr" rtl="0">
                <a:defRPr sz="1000"/>
              </a:pPr>
              <a:r>
                <a:rPr lang="en-US" sz="1400" b="1" i="0" u="none" strike="noStrike" baseline="0">
                  <a:solidFill>
                    <a:srgbClr val="0D0F11"/>
                  </a:solidFill>
                  <a:latin typeface="Arial"/>
                  <a:cs typeface="Arial"/>
                </a:rPr>
                <a:t>Excess</a:t>
              </a:r>
            </a:p>
          </xdr:txBody>
        </xdr:sp>
      </xdr:grpSp>
    </xdr:grpSp>
    <xdr:clientData/>
  </xdr:twoCellAnchor>
  <xdr:twoCellAnchor>
    <xdr:from>
      <xdr:col>1</xdr:col>
      <xdr:colOff>0</xdr:colOff>
      <xdr:row>26</xdr:row>
      <xdr:rowOff>185968</xdr:rowOff>
    </xdr:from>
    <xdr:to>
      <xdr:col>6</xdr:col>
      <xdr:colOff>2698750</xdr:colOff>
      <xdr:row>47</xdr:row>
      <xdr:rowOff>174626</xdr:rowOff>
    </xdr:to>
    <xdr:sp macro="" textlink="">
      <xdr:nvSpPr>
        <xdr:cNvPr id="20" name="TextBox 19"/>
        <xdr:cNvSpPr txBox="1"/>
      </xdr:nvSpPr>
      <xdr:spPr>
        <a:xfrm>
          <a:off x="444500" y="7139218"/>
          <a:ext cx="11271250" cy="4655908"/>
        </a:xfrm>
        <a:prstGeom prst="rect">
          <a:avLst/>
        </a:prstGeom>
        <a:solidFill>
          <a:sysClr val="window" lastClr="FFFFFF"/>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spcAft>
              <a:spcPts val="1200"/>
            </a:spcAft>
            <a:defRPr sz="1000"/>
          </a:pPr>
          <a:r>
            <a:rPr lang="en-US" sz="2400" b="1" i="1" u="sng" strike="noStrike" baseline="0">
              <a:solidFill>
                <a:srgbClr val="0D0F11"/>
              </a:solidFill>
              <a:latin typeface="Arial"/>
              <a:cs typeface="Arial"/>
            </a:rPr>
            <a:t>Financial Literacy</a:t>
          </a:r>
        </a:p>
        <a:p>
          <a:pPr algn="l" rtl="0">
            <a:spcAft>
              <a:spcPts val="1200"/>
            </a:spcAft>
            <a:defRPr sz="1000"/>
          </a:pPr>
          <a:r>
            <a:rPr lang="en-US" sz="1800" b="0" i="0" u="none" strike="noStrike" baseline="0">
              <a:solidFill>
                <a:srgbClr val="0D0F11"/>
              </a:solidFill>
              <a:latin typeface="Arial"/>
              <a:cs typeface="Arial"/>
            </a:rPr>
            <a:t>It's not difficult to be sufficiently financially literate. All you need to know for your personal money management is that your financial success has four determinants:</a:t>
          </a:r>
        </a:p>
        <a:p>
          <a:pPr marL="342900" indent="-342900" algn="l" rtl="0">
            <a:buFont typeface="+mj-lt"/>
            <a:buAutoNum type="arabicPeriod"/>
            <a:defRPr sz="1000"/>
          </a:pPr>
          <a:r>
            <a:rPr lang="en-US" sz="1800" b="0" i="0" u="none" strike="noStrike" baseline="0">
              <a:solidFill>
                <a:srgbClr val="0D0F11"/>
              </a:solidFill>
              <a:latin typeface="Arial"/>
              <a:cs typeface="Arial"/>
            </a:rPr>
            <a:t>How much money comes in</a:t>
          </a:r>
        </a:p>
        <a:p>
          <a:pPr marL="342900" indent="-342900" algn="l" rtl="0">
            <a:buFont typeface="+mj-lt"/>
            <a:buAutoNum type="arabicPeriod"/>
            <a:defRPr sz="1000"/>
          </a:pPr>
          <a:r>
            <a:rPr lang="en-US" sz="1800" b="0" i="0" u="none" strike="noStrike" baseline="0">
              <a:solidFill>
                <a:srgbClr val="0D0F11"/>
              </a:solidFill>
              <a:latin typeface="Arial"/>
              <a:cs typeface="Arial"/>
            </a:rPr>
            <a:t>How much goes out</a:t>
          </a:r>
        </a:p>
        <a:p>
          <a:pPr marL="342900" indent="-342900" algn="l" rtl="0">
            <a:buFont typeface="+mj-lt"/>
            <a:buAutoNum type="arabicPeriod"/>
            <a:defRPr sz="1000"/>
          </a:pPr>
          <a:r>
            <a:rPr lang="en-US" sz="1800" b="0" i="0" u="none" strike="noStrike" baseline="0">
              <a:solidFill>
                <a:srgbClr val="0D0F11"/>
              </a:solidFill>
              <a:latin typeface="Arial"/>
              <a:cs typeface="Arial"/>
            </a:rPr>
            <a:t>What you own</a:t>
          </a:r>
        </a:p>
        <a:p>
          <a:pPr marL="342900" indent="-342900" algn="l" rtl="0">
            <a:spcAft>
              <a:spcPts val="1200"/>
            </a:spcAft>
            <a:buFont typeface="+mj-lt"/>
            <a:buAutoNum type="arabicPeriod"/>
            <a:defRPr sz="1000"/>
          </a:pPr>
          <a:r>
            <a:rPr lang="en-US" sz="1800" b="0" i="0" u="none" strike="noStrike" baseline="0">
              <a:solidFill>
                <a:srgbClr val="0D0F11"/>
              </a:solidFill>
              <a:latin typeface="Arial"/>
              <a:cs typeface="Arial"/>
            </a:rPr>
            <a:t>What you owe</a:t>
          </a:r>
        </a:p>
        <a:p>
          <a:pPr algn="l" rtl="0">
            <a:spcAft>
              <a:spcPts val="1200"/>
            </a:spcAft>
            <a:defRPr sz="1000"/>
          </a:pPr>
          <a:r>
            <a:rPr lang="en-US" sz="1800" b="0" i="0" u="none" strike="noStrike" baseline="0">
              <a:solidFill>
                <a:srgbClr val="0D0F11"/>
              </a:solidFill>
              <a:latin typeface="Arial"/>
              <a:cs typeface="Arial"/>
            </a:rPr>
            <a:t>The schematic on this worksheet shows these four determinants in a very simple schematic of P&amp;L Statement, Balance Sheet, and arrows indicating Cash Flow. Review this sheet for a quick overview of how financial statements work.</a:t>
          </a:r>
        </a:p>
        <a:p>
          <a:pPr algn="l" rtl="0">
            <a:spcAft>
              <a:spcPts val="1200"/>
            </a:spcAft>
            <a:defRPr sz="1000"/>
          </a:pPr>
          <a:r>
            <a:rPr lang="en-US" sz="1800" b="0" i="0" u="none" strike="noStrike" baseline="0">
              <a:solidFill>
                <a:srgbClr val="0D0F11"/>
              </a:solidFill>
              <a:latin typeface="Arial"/>
              <a:cs typeface="Arial"/>
            </a:rPr>
            <a:t>Then use the templates in the following worksheets to create your own P&amp;L Statement, Balance Sheet, and Cash Flow plans in the standard forms used by sophisticated investors and bankers. These sheets contain dummy data, to demonstrate how data is entered. You can erase it all before entering your own.</a:t>
          </a:r>
        </a:p>
      </xdr:txBody>
    </xdr:sp>
    <xdr:clientData/>
  </xdr:twoCellAnchor>
  <xdr:twoCellAnchor>
    <xdr:from>
      <xdr:col>0</xdr:col>
      <xdr:colOff>0</xdr:colOff>
      <xdr:row>0</xdr:row>
      <xdr:rowOff>158750</xdr:rowOff>
    </xdr:from>
    <xdr:to>
      <xdr:col>6</xdr:col>
      <xdr:colOff>5286375</xdr:colOff>
      <xdr:row>0</xdr:row>
      <xdr:rowOff>866636</xdr:rowOff>
    </xdr:to>
    <xdr:grpSp>
      <xdr:nvGrpSpPr>
        <xdr:cNvPr id="34" name="Group 33"/>
        <xdr:cNvGrpSpPr/>
      </xdr:nvGrpSpPr>
      <xdr:grpSpPr>
        <a:xfrm>
          <a:off x="0" y="158750"/>
          <a:ext cx="14303375" cy="707886"/>
          <a:chOff x="0" y="0"/>
          <a:chExt cx="14303375" cy="707886"/>
        </a:xfrm>
      </xdr:grpSpPr>
      <xdr:sp macro="" textlink="">
        <xdr:nvSpPr>
          <xdr:cNvPr id="36" name="TextBox 35"/>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Financial Statement Primer</a:t>
            </a:r>
          </a:p>
        </xdr:txBody>
      </xdr:sp>
      <xdr:grpSp>
        <xdr:nvGrpSpPr>
          <xdr:cNvPr id="37" name="Group 36"/>
          <xdr:cNvGrpSpPr/>
        </xdr:nvGrpSpPr>
        <xdr:grpSpPr>
          <a:xfrm>
            <a:off x="10302875" y="0"/>
            <a:ext cx="4000500" cy="603250"/>
            <a:chOff x="1231900" y="2944298"/>
            <a:chExt cx="4330700" cy="719667"/>
          </a:xfrm>
        </xdr:grpSpPr>
        <xdr:grpSp>
          <xdr:nvGrpSpPr>
            <xdr:cNvPr id="38" name="Group 37"/>
            <xdr:cNvGrpSpPr/>
          </xdr:nvGrpSpPr>
          <xdr:grpSpPr>
            <a:xfrm>
              <a:off x="1231900" y="2944298"/>
              <a:ext cx="4330700" cy="719667"/>
              <a:chOff x="1231900" y="3987800"/>
              <a:chExt cx="4330700" cy="719667"/>
            </a:xfrm>
          </xdr:grpSpPr>
          <xdr:sp macro="" textlink="">
            <xdr:nvSpPr>
              <xdr:cNvPr id="42" name="Left-Right Arrow 41"/>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43" name="Group 42"/>
              <xdr:cNvGrpSpPr/>
            </xdr:nvGrpSpPr>
            <xdr:grpSpPr>
              <a:xfrm>
                <a:off x="1231900" y="3987800"/>
                <a:ext cx="4330700" cy="719667"/>
                <a:chOff x="1231900" y="3987800"/>
                <a:chExt cx="4330700" cy="863600"/>
              </a:xfrm>
            </xdr:grpSpPr>
            <xdr:sp macro="" textlink="">
              <xdr:nvSpPr>
                <xdr:cNvPr id="44" name="Left-Right Arrow 43"/>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45" name="Straight Connector 44"/>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46" name="Straight Connector 45"/>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39" name="TextBox 38">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40" name="TextBox 39">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41" name="TextBox 40">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1</xdr:rowOff>
    </xdr:from>
    <xdr:to>
      <xdr:col>2</xdr:col>
      <xdr:colOff>0</xdr:colOff>
      <xdr:row>28</xdr:row>
      <xdr:rowOff>0</xdr:rowOff>
    </xdr:to>
    <xdr:sp macro="" textlink="">
      <xdr:nvSpPr>
        <xdr:cNvPr id="3" name="Iplan"/>
        <xdr:cNvSpPr txBox="1"/>
      </xdr:nvSpPr>
      <xdr:spPr>
        <a:xfrm>
          <a:off x="444500" y="1270001"/>
          <a:ext cx="5778500" cy="6000749"/>
        </a:xfrm>
        <a:prstGeom prst="rect">
          <a:avLst/>
        </a:prstGeom>
        <a:solidFill>
          <a:sysClr val="window" lastClr="FFFFFF"/>
        </a:solidFill>
        <a:ln w="9525"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spcAft>
              <a:spcPts val="600"/>
            </a:spcAft>
            <a:defRPr sz="1000"/>
          </a:pPr>
          <a:r>
            <a:rPr lang="en-US" sz="2000" b="1" i="1" u="sng" strike="noStrike" baseline="0">
              <a:solidFill>
                <a:srgbClr val="0D0F11"/>
              </a:solidFill>
              <a:latin typeface="Arial"/>
              <a:cs typeface="Arial"/>
            </a:rPr>
            <a:t>Suggestions for Using This Template</a:t>
          </a:r>
        </a:p>
        <a:p>
          <a:pPr algn="l" rtl="0">
            <a:spcAft>
              <a:spcPts val="600"/>
            </a:spcAft>
            <a:defRPr sz="1000"/>
          </a:pPr>
          <a:r>
            <a:rPr lang="en-US" sz="1800" b="0" i="0" u="none" strike="noStrike" baseline="0">
              <a:solidFill>
                <a:srgbClr val="0D0F11"/>
              </a:solidFill>
              <a:latin typeface="Arial"/>
              <a:cs typeface="Arial"/>
            </a:rPr>
            <a:t>On this Income Statement PLANNING page, you can change the names of income and expense categories, and estimate your income and expenses for each future year. Don't worry about being precise - it's a plan!</a:t>
          </a:r>
        </a:p>
        <a:p>
          <a:pPr algn="l" rtl="0">
            <a:spcAft>
              <a:spcPts val="600"/>
            </a:spcAft>
            <a:defRPr sz="1000"/>
          </a:pPr>
          <a:r>
            <a:rPr lang="en-US" sz="1800" b="0" i="0" u="none" strike="noStrike" baseline="0">
              <a:solidFill>
                <a:srgbClr val="0D0F11"/>
              </a:solidFill>
              <a:latin typeface="Arial"/>
              <a:cs typeface="Arial"/>
            </a:rPr>
            <a:t>Data in this model is illustrative. You will undoubtedly need to erase it and replace it with your own.</a:t>
          </a:r>
        </a:p>
        <a:p>
          <a:pPr algn="l" rtl="0">
            <a:spcAft>
              <a:spcPts val="600"/>
            </a:spcAft>
            <a:defRPr sz="1000"/>
          </a:pPr>
          <a:r>
            <a:rPr lang="en-US" sz="1800" b="0" i="0" u="none" strike="noStrike" baseline="0">
              <a:solidFill>
                <a:srgbClr val="0D0F11"/>
              </a:solidFill>
              <a:latin typeface="Arial"/>
              <a:cs typeface="Arial"/>
            </a:rPr>
            <a:t>The first four lines are set aside for wages and salaries, and the rest of the lines for other sources. The secret to wealth is to grow the other sources over time.</a:t>
          </a:r>
        </a:p>
        <a:p>
          <a:pPr algn="l" rtl="0">
            <a:spcAft>
              <a:spcPts val="600"/>
            </a:spcAft>
            <a:defRPr sz="1000"/>
          </a:pPr>
          <a:r>
            <a:rPr lang="en-US" sz="1800" b="0" i="0" u="none" strike="noStrike" baseline="0">
              <a:solidFill>
                <a:srgbClr val="0D0F11"/>
              </a:solidFill>
              <a:latin typeface="Arial"/>
              <a:cs typeface="Arial"/>
            </a:rPr>
            <a:t>The list of expenses is not exhaustive, and you may need to expand it for specific large expenses, especially recurring ones, but keep it simple. </a:t>
          </a:r>
        </a:p>
        <a:p>
          <a:pPr algn="l" rtl="0">
            <a:spcAft>
              <a:spcPts val="600"/>
            </a:spcAft>
            <a:defRPr sz="1000"/>
          </a:pPr>
          <a:r>
            <a:rPr lang="en-US" sz="1800" b="0" i="0" u="none" strike="noStrike" baseline="0">
              <a:solidFill>
                <a:srgbClr val="0D0F11"/>
              </a:solidFill>
              <a:latin typeface="Arial"/>
              <a:cs typeface="Arial"/>
            </a:rPr>
            <a:t>Note: investments should be listed on the Balance Sheet as assets. Any INTEREST payments for assets (mortgage, e.g.) should be shown as expenses, and the liability (such as the mortgage) should be adjusted each year as the PRINCIPLE is paid down.</a:t>
          </a:r>
        </a:p>
        <a:p>
          <a:pPr algn="l" rtl="0">
            <a:spcAft>
              <a:spcPts val="600"/>
            </a:spcAft>
            <a:defRPr sz="1000"/>
          </a:pPr>
          <a:endParaRPr lang="en-US" sz="1600" b="0" i="0" u="none" strike="noStrike" baseline="0">
            <a:solidFill>
              <a:srgbClr val="0D0F11"/>
            </a:solidFill>
            <a:latin typeface="Arial"/>
            <a:cs typeface="Arial"/>
          </a:endParaRPr>
        </a:p>
      </xdr:txBody>
    </xdr:sp>
    <xdr:clientData/>
  </xdr:twoCellAnchor>
  <xdr:twoCellAnchor editAs="oneCell">
    <xdr:from>
      <xdr:col>15</xdr:col>
      <xdr:colOff>215900</xdr:colOff>
      <xdr:row>5</xdr:row>
      <xdr:rowOff>12700</xdr:rowOff>
    </xdr:from>
    <xdr:to>
      <xdr:col>20</xdr:col>
      <xdr:colOff>190500</xdr:colOff>
      <xdr:row>7</xdr:row>
      <xdr:rowOff>38100</xdr:rowOff>
    </xdr:to>
    <xdr:sp macro="" textlink="">
      <xdr:nvSpPr>
        <xdr:cNvPr id="5" name="IPBut" hidden="1">
          <a:extLst>
            <a:ext uri="{63B3BB69-23CF-44E3-9099-C40C66FF867C}">
              <a14:compatExt xmlns:a14="http://schemas.microsoft.com/office/drawing/2010/main" spid="_x0000_s11336"/>
            </a:ext>
          </a:extLst>
        </xdr:cNvPr>
        <xdr:cNvSpPr/>
      </xdr:nvSpPr>
      <xdr:spPr>
        <a:xfrm>
          <a:off x="12166600" y="825500"/>
          <a:ext cx="3340100" cy="469900"/>
        </a:xfrm>
        <a:prstGeom prst="rect">
          <a:avLst/>
        </a:prstGeom>
      </xdr:spPr>
    </xdr:sp>
    <xdr:clientData/>
  </xdr:twoCellAnchor>
  <xdr:twoCellAnchor editAs="oneCell">
    <xdr:from>
      <xdr:col>15</xdr:col>
      <xdr:colOff>177800</xdr:colOff>
      <xdr:row>26</xdr:row>
      <xdr:rowOff>165100</xdr:rowOff>
    </xdr:from>
    <xdr:to>
      <xdr:col>20</xdr:col>
      <xdr:colOff>254000</xdr:colOff>
      <xdr:row>28</xdr:row>
      <xdr:rowOff>139700</xdr:rowOff>
    </xdr:to>
    <xdr:sp macro="" textlink="">
      <xdr:nvSpPr>
        <xdr:cNvPr id="6" name="EPBut" hidden="1">
          <a:extLst>
            <a:ext uri="{63B3BB69-23CF-44E3-9099-C40C66FF867C}">
              <a14:compatExt xmlns:a14="http://schemas.microsoft.com/office/drawing/2010/main" spid="_x0000_s11337"/>
            </a:ext>
          </a:extLst>
        </xdr:cNvPr>
        <xdr:cNvSpPr/>
      </xdr:nvSpPr>
      <xdr:spPr>
        <a:xfrm>
          <a:off x="12128500" y="5029200"/>
          <a:ext cx="3441700" cy="419100"/>
        </a:xfrm>
        <a:prstGeom prst="rect">
          <a:avLst/>
        </a:prstGeom>
      </xdr:spPr>
    </xdr:sp>
    <xdr:clientData/>
  </xdr:twoCellAnchor>
  <xdr:twoCellAnchor>
    <xdr:from>
      <xdr:col>0</xdr:col>
      <xdr:colOff>0</xdr:colOff>
      <xdr:row>0</xdr:row>
      <xdr:rowOff>158750</xdr:rowOff>
    </xdr:from>
    <xdr:to>
      <xdr:col>8</xdr:col>
      <xdr:colOff>1016000</xdr:colOff>
      <xdr:row>0</xdr:row>
      <xdr:rowOff>866636</xdr:rowOff>
    </xdr:to>
    <xdr:grpSp>
      <xdr:nvGrpSpPr>
        <xdr:cNvPr id="7" name="Group 6"/>
        <xdr:cNvGrpSpPr/>
      </xdr:nvGrpSpPr>
      <xdr:grpSpPr>
        <a:xfrm>
          <a:off x="0" y="158750"/>
          <a:ext cx="14097000" cy="707886"/>
          <a:chOff x="0" y="0"/>
          <a:chExt cx="14303375" cy="707886"/>
        </a:xfrm>
      </xdr:grpSpPr>
      <xdr:sp macro="" textlink="">
        <xdr:nvSpPr>
          <xdr:cNvPr id="8" name="TextBox 7"/>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Income Statement</a:t>
            </a:r>
          </a:p>
        </xdr:txBody>
      </xdr:sp>
      <xdr:grpSp>
        <xdr:nvGrpSpPr>
          <xdr:cNvPr id="9" name="Group 8"/>
          <xdr:cNvGrpSpPr/>
        </xdr:nvGrpSpPr>
        <xdr:grpSpPr>
          <a:xfrm>
            <a:off x="10302875" y="0"/>
            <a:ext cx="4000500" cy="603250"/>
            <a:chOff x="1231900" y="2944298"/>
            <a:chExt cx="4330700" cy="719667"/>
          </a:xfrm>
        </xdr:grpSpPr>
        <xdr:grpSp>
          <xdr:nvGrpSpPr>
            <xdr:cNvPr id="10" name="Group 9"/>
            <xdr:cNvGrpSpPr/>
          </xdr:nvGrpSpPr>
          <xdr:grpSpPr>
            <a:xfrm>
              <a:off x="1231900" y="2944298"/>
              <a:ext cx="4330700" cy="719667"/>
              <a:chOff x="1231900" y="3987800"/>
              <a:chExt cx="4330700" cy="719667"/>
            </a:xfrm>
          </xdr:grpSpPr>
          <xdr:sp macro="" textlink="">
            <xdr:nvSpPr>
              <xdr:cNvPr id="14" name="Left-Right Arrow 13"/>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5" name="Group 14"/>
              <xdr:cNvGrpSpPr/>
            </xdr:nvGrpSpPr>
            <xdr:grpSpPr>
              <a:xfrm>
                <a:off x="1231900" y="3987800"/>
                <a:ext cx="4330700" cy="719667"/>
                <a:chOff x="1231900" y="3987800"/>
                <a:chExt cx="4330700" cy="863600"/>
              </a:xfrm>
            </xdr:grpSpPr>
            <xdr:sp macro="" textlink="">
              <xdr:nvSpPr>
                <xdr:cNvPr id="16" name="Left-Right Arrow 15"/>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7" name="Straight Connector 16"/>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8" name="Straight Connector 17"/>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11" name="TextBox 10">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12" name="TextBox 11">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13" name="TextBox 12">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28</xdr:row>
      <xdr:rowOff>111125</xdr:rowOff>
    </xdr:to>
    <xdr:sp macro="" textlink="">
      <xdr:nvSpPr>
        <xdr:cNvPr id="2" name="AssetPLan"/>
        <xdr:cNvSpPr txBox="1"/>
      </xdr:nvSpPr>
      <xdr:spPr>
        <a:xfrm>
          <a:off x="444500" y="1270000"/>
          <a:ext cx="5778500" cy="6111875"/>
        </a:xfrm>
        <a:prstGeom prst="rect">
          <a:avLst/>
        </a:prstGeom>
        <a:solidFill>
          <a:sysClr val="window" lastClr="FFFFFF"/>
        </a:solidFill>
        <a:ln w="9525"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lnSpc>
              <a:spcPct val="100000"/>
            </a:lnSpc>
            <a:spcAft>
              <a:spcPts val="600"/>
            </a:spcAft>
            <a:defRPr sz="1000"/>
          </a:pPr>
          <a:r>
            <a:rPr lang="en-US" sz="2000" b="1" i="1" u="sng" strike="noStrike" baseline="0">
              <a:solidFill>
                <a:srgbClr val="0D0F11"/>
              </a:solidFill>
              <a:latin typeface="Arial"/>
              <a:cs typeface="Arial"/>
            </a:rPr>
            <a:t>Suggestions for Using This Template</a:t>
          </a:r>
        </a:p>
        <a:p>
          <a:pPr algn="l" rtl="0">
            <a:lnSpc>
              <a:spcPct val="100000"/>
            </a:lnSpc>
            <a:spcAft>
              <a:spcPts val="600"/>
            </a:spcAft>
            <a:defRPr sz="1000"/>
          </a:pPr>
          <a:r>
            <a:rPr lang="en-US" sz="1800" b="0" i="0" u="none" strike="noStrike" baseline="0">
              <a:solidFill>
                <a:srgbClr val="0D0F11"/>
              </a:solidFill>
              <a:latin typeface="Arial"/>
              <a:cs typeface="Arial"/>
            </a:rPr>
            <a:t>On this page, you can change the names of asset and liability categories, and estimate the assets and liabilities you will have at the end of each future year. It doesn't need to be perfect, just your best shot.</a:t>
          </a:r>
        </a:p>
        <a:p>
          <a:pPr algn="l" rtl="0">
            <a:lnSpc>
              <a:spcPct val="100000"/>
            </a:lnSpc>
            <a:spcAft>
              <a:spcPts val="600"/>
            </a:spcAft>
            <a:defRPr sz="1000"/>
          </a:pPr>
          <a:r>
            <a:rPr lang="en-US" sz="1800" b="0" i="0" u="none" strike="noStrike" baseline="0">
              <a:solidFill>
                <a:srgbClr val="0D0F11"/>
              </a:solidFill>
              <a:latin typeface="Arial"/>
              <a:cs typeface="Arial"/>
            </a:rPr>
            <a:t>Data in this model is illustrative. You will undoubtedly need to erase it and replace it with your own.</a:t>
          </a:r>
        </a:p>
        <a:p>
          <a:pPr algn="l" rtl="0">
            <a:lnSpc>
              <a:spcPct val="100000"/>
            </a:lnSpc>
            <a:spcAft>
              <a:spcPts val="600"/>
            </a:spcAft>
            <a:defRPr sz="1000"/>
          </a:pPr>
          <a:r>
            <a:rPr lang="en-US" sz="1800" b="0" i="0" u="none" strike="noStrike" baseline="0">
              <a:solidFill>
                <a:srgbClr val="0D0F11"/>
              </a:solidFill>
              <a:latin typeface="Arial"/>
              <a:cs typeface="Arial"/>
            </a:rPr>
            <a:t>Assets include the MARKET value of your house, your car, your personal belongings, and any other properties you own. As a rule of thumb, cars and personal property are worth less than you think. Estimate what you could sell them for under duress, and use that value. You may have many assets large enough to track separately, and may need to expand the list provided.</a:t>
          </a:r>
        </a:p>
        <a:p>
          <a:pPr algn="l" rtl="0">
            <a:lnSpc>
              <a:spcPct val="100000"/>
            </a:lnSpc>
            <a:spcAft>
              <a:spcPts val="600"/>
            </a:spcAft>
            <a:defRPr sz="1000"/>
          </a:pPr>
          <a:r>
            <a:rPr lang="en-US" sz="1800" b="0" i="0" u="none" strike="noStrike" baseline="0">
              <a:solidFill>
                <a:srgbClr val="0D0F11"/>
              </a:solidFill>
              <a:latin typeface="Arial"/>
              <a:cs typeface="Arial"/>
            </a:rPr>
            <a:t>Liabilities include mortgages, credit card debt, and any other claims that anyone has against you. You'll notice as you add liabilities that your monthly cash flow gets tighter, especially if you have high-interest credit cards to eat away at your wealth.</a:t>
          </a:r>
        </a:p>
        <a:p>
          <a:pPr algn="l" rtl="0">
            <a:lnSpc>
              <a:spcPct val="100000"/>
            </a:lnSpc>
            <a:spcAft>
              <a:spcPts val="600"/>
            </a:spcAft>
            <a:defRPr sz="1000"/>
          </a:pPr>
          <a:endParaRPr lang="en-US" sz="1800" b="0" i="0" u="none" strike="noStrike" baseline="0">
            <a:solidFill>
              <a:srgbClr val="0D0F11"/>
            </a:solidFill>
            <a:latin typeface="Arial"/>
            <a:cs typeface="Arial"/>
          </a:endParaRPr>
        </a:p>
        <a:p>
          <a:pPr algn="l" rtl="0">
            <a:lnSpc>
              <a:spcPts val="1500"/>
            </a:lnSpc>
            <a:defRPr sz="1000"/>
          </a:pPr>
          <a:endParaRPr lang="en-US" sz="1800" b="0" i="0" u="none" strike="noStrike" baseline="0">
            <a:solidFill>
              <a:srgbClr val="0D0F11"/>
            </a:solidFill>
            <a:latin typeface="Arial"/>
            <a:cs typeface="Arial"/>
          </a:endParaRPr>
        </a:p>
      </xdr:txBody>
    </xdr:sp>
    <xdr:clientData/>
  </xdr:twoCellAnchor>
  <xdr:twoCellAnchor editAs="oneCell">
    <xdr:from>
      <xdr:col>16</xdr:col>
      <xdr:colOff>292100</xdr:colOff>
      <xdr:row>5</xdr:row>
      <xdr:rowOff>25400</xdr:rowOff>
    </xdr:from>
    <xdr:to>
      <xdr:col>20</xdr:col>
      <xdr:colOff>368300</xdr:colOff>
      <xdr:row>8</xdr:row>
      <xdr:rowOff>184150</xdr:rowOff>
    </xdr:to>
    <xdr:sp macro="" textlink="">
      <xdr:nvSpPr>
        <xdr:cNvPr id="5" name="CABut" hidden="1">
          <a:extLst>
            <a:ext uri="{63B3BB69-23CF-44E3-9099-C40C66FF867C}">
              <a14:compatExt xmlns:a14="http://schemas.microsoft.com/office/drawing/2010/main" spid="_x0000_s12355"/>
            </a:ext>
          </a:extLst>
        </xdr:cNvPr>
        <xdr:cNvSpPr/>
      </xdr:nvSpPr>
      <xdr:spPr>
        <a:xfrm>
          <a:off x="13157200" y="825500"/>
          <a:ext cx="2768600" cy="825500"/>
        </a:xfrm>
        <a:prstGeom prst="rect">
          <a:avLst/>
        </a:prstGeom>
      </xdr:spPr>
    </xdr:sp>
    <xdr:clientData/>
  </xdr:twoCellAnchor>
  <xdr:twoCellAnchor editAs="oneCell">
    <xdr:from>
      <xdr:col>16</xdr:col>
      <xdr:colOff>241300</xdr:colOff>
      <xdr:row>19</xdr:row>
      <xdr:rowOff>0</xdr:rowOff>
    </xdr:from>
    <xdr:to>
      <xdr:col>20</xdr:col>
      <xdr:colOff>330200</xdr:colOff>
      <xdr:row>22</xdr:row>
      <xdr:rowOff>120650</xdr:rowOff>
    </xdr:to>
    <xdr:sp macro="" textlink="">
      <xdr:nvSpPr>
        <xdr:cNvPr id="6" name="LTABut" hidden="1">
          <a:extLst>
            <a:ext uri="{63B3BB69-23CF-44E3-9099-C40C66FF867C}">
              <a14:compatExt xmlns:a14="http://schemas.microsoft.com/office/drawing/2010/main" spid="_x0000_s12356"/>
            </a:ext>
          </a:extLst>
        </xdr:cNvPr>
        <xdr:cNvSpPr/>
      </xdr:nvSpPr>
      <xdr:spPr>
        <a:xfrm>
          <a:off x="13106400" y="3416300"/>
          <a:ext cx="2781300" cy="787400"/>
        </a:xfrm>
        <a:prstGeom prst="rect">
          <a:avLst/>
        </a:prstGeom>
      </xdr:spPr>
    </xdr:sp>
    <xdr:clientData/>
  </xdr:twoCellAnchor>
  <xdr:twoCellAnchor editAs="oneCell">
    <xdr:from>
      <xdr:col>16</xdr:col>
      <xdr:colOff>203200</xdr:colOff>
      <xdr:row>37</xdr:row>
      <xdr:rowOff>25400</xdr:rowOff>
    </xdr:from>
    <xdr:to>
      <xdr:col>20</xdr:col>
      <xdr:colOff>342900</xdr:colOff>
      <xdr:row>40</xdr:row>
      <xdr:rowOff>107950</xdr:rowOff>
    </xdr:to>
    <xdr:sp macro="" textlink="">
      <xdr:nvSpPr>
        <xdr:cNvPr id="7" name="LiaPlanBut" hidden="1">
          <a:extLst>
            <a:ext uri="{63B3BB69-23CF-44E3-9099-C40C66FF867C}">
              <a14:compatExt xmlns:a14="http://schemas.microsoft.com/office/drawing/2010/main" spid="_x0000_s12357"/>
            </a:ext>
          </a:extLst>
        </xdr:cNvPr>
        <xdr:cNvSpPr/>
      </xdr:nvSpPr>
      <xdr:spPr>
        <a:xfrm>
          <a:off x="13068300" y="6845300"/>
          <a:ext cx="2832100" cy="749300"/>
        </a:xfrm>
        <a:prstGeom prst="rect">
          <a:avLst/>
        </a:prstGeom>
      </xdr:spPr>
    </xdr:sp>
    <xdr:clientData/>
  </xdr:twoCellAnchor>
  <xdr:twoCellAnchor>
    <xdr:from>
      <xdr:col>0</xdr:col>
      <xdr:colOff>0</xdr:colOff>
      <xdr:row>0</xdr:row>
      <xdr:rowOff>158750</xdr:rowOff>
    </xdr:from>
    <xdr:to>
      <xdr:col>9</xdr:col>
      <xdr:colOff>1031875</xdr:colOff>
      <xdr:row>0</xdr:row>
      <xdr:rowOff>866636</xdr:rowOff>
    </xdr:to>
    <xdr:grpSp>
      <xdr:nvGrpSpPr>
        <xdr:cNvPr id="8" name="Group 7"/>
        <xdr:cNvGrpSpPr/>
      </xdr:nvGrpSpPr>
      <xdr:grpSpPr>
        <a:xfrm>
          <a:off x="0" y="158750"/>
          <a:ext cx="14097000" cy="707886"/>
          <a:chOff x="0" y="0"/>
          <a:chExt cx="14303375" cy="707886"/>
        </a:xfrm>
      </xdr:grpSpPr>
      <xdr:sp macro="" textlink="">
        <xdr:nvSpPr>
          <xdr:cNvPr id="9" name="TextBox 8"/>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Balance Sheet</a:t>
            </a:r>
          </a:p>
        </xdr:txBody>
      </xdr:sp>
      <xdr:grpSp>
        <xdr:nvGrpSpPr>
          <xdr:cNvPr id="10" name="Group 9"/>
          <xdr:cNvGrpSpPr/>
        </xdr:nvGrpSpPr>
        <xdr:grpSpPr>
          <a:xfrm>
            <a:off x="10302875" y="0"/>
            <a:ext cx="4000500" cy="603250"/>
            <a:chOff x="1231900" y="2944298"/>
            <a:chExt cx="4330700" cy="719667"/>
          </a:xfrm>
        </xdr:grpSpPr>
        <xdr:grpSp>
          <xdr:nvGrpSpPr>
            <xdr:cNvPr id="11" name="Group 10"/>
            <xdr:cNvGrpSpPr/>
          </xdr:nvGrpSpPr>
          <xdr:grpSpPr>
            <a:xfrm>
              <a:off x="1231900" y="2944298"/>
              <a:ext cx="4330700" cy="719667"/>
              <a:chOff x="1231900" y="3987800"/>
              <a:chExt cx="4330700" cy="719667"/>
            </a:xfrm>
          </xdr:grpSpPr>
          <xdr:sp macro="" textlink="">
            <xdr:nvSpPr>
              <xdr:cNvPr id="15" name="Left-Right Arrow 14"/>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6" name="Group 15"/>
              <xdr:cNvGrpSpPr/>
            </xdr:nvGrpSpPr>
            <xdr:grpSpPr>
              <a:xfrm>
                <a:off x="1231900" y="3987800"/>
                <a:ext cx="4330700" cy="719667"/>
                <a:chOff x="1231900" y="3987800"/>
                <a:chExt cx="4330700" cy="863600"/>
              </a:xfrm>
            </xdr:grpSpPr>
            <xdr:sp macro="" textlink="">
              <xdr:nvSpPr>
                <xdr:cNvPr id="17" name="Left-Right Arrow 16"/>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8" name="Straight Connector 17"/>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9" name="Straight Connector 18"/>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12" name="TextBox 11">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13" name="TextBox 12">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14" name="TextBox 13">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16</xdr:row>
      <xdr:rowOff>0</xdr:rowOff>
    </xdr:to>
    <xdr:sp macro="" textlink="">
      <xdr:nvSpPr>
        <xdr:cNvPr id="2" name="TextBox 1"/>
        <xdr:cNvSpPr txBox="1"/>
      </xdr:nvSpPr>
      <xdr:spPr>
        <a:xfrm>
          <a:off x="444500" y="1270000"/>
          <a:ext cx="5778500" cy="3333750"/>
        </a:xfrm>
        <a:prstGeom prst="rect">
          <a:avLst/>
        </a:prstGeom>
        <a:solidFill>
          <a:sysClr val="window" lastClr="FFFFFF"/>
        </a:solidFill>
        <a:ln w="9525" cmpd="sng">
          <a:solidFill>
            <a:sysClr val="windowText" lastClr="000000"/>
          </a:solidFill>
        </a:ln>
        <a:effectLst>
          <a:outerShdw blurRad="254000" dist="38100" dir="2700000" algn="tl" rotWithShape="0">
            <a:prstClr val="black">
              <a:alpha val="8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spcAft>
              <a:spcPts val="600"/>
            </a:spcAft>
            <a:defRPr sz="1000"/>
          </a:pPr>
          <a:r>
            <a:rPr lang="en-US" sz="2000" b="1" i="1" u="sng" strike="noStrike" baseline="0">
              <a:solidFill>
                <a:srgbClr val="0D0F11"/>
              </a:solidFill>
              <a:latin typeface="Arial"/>
              <a:cs typeface="Arial"/>
            </a:rPr>
            <a:t>Suggestions for Using This Template</a:t>
          </a:r>
        </a:p>
        <a:p>
          <a:pPr algn="l" rtl="0">
            <a:spcAft>
              <a:spcPts val="600"/>
            </a:spcAft>
            <a:defRPr sz="1000"/>
          </a:pPr>
          <a:r>
            <a:rPr lang="en-US" sz="1800" b="0" i="0" u="none" strike="noStrike" baseline="0">
              <a:solidFill>
                <a:srgbClr val="0D0F11"/>
              </a:solidFill>
              <a:latin typeface="Arial"/>
              <a:cs typeface="Arial"/>
            </a:rPr>
            <a:t>The Cash Flow statement is a standard financial statement that shows how cash was obtained and used in a fiscal period. For home use, this statement may be useful monthly when special cash flow challenges occur. For wealth building, the long view (annual) is helpful.</a:t>
          </a:r>
        </a:p>
        <a:p>
          <a:pPr algn="l" rtl="0">
            <a:spcAft>
              <a:spcPts val="600"/>
            </a:spcAft>
            <a:defRPr sz="1000"/>
          </a:pPr>
          <a:r>
            <a:rPr lang="en-US" sz="1800" b="0" i="0" u="none" strike="noStrike" baseline="0">
              <a:solidFill>
                <a:srgbClr val="0D0F11"/>
              </a:solidFill>
              <a:latin typeface="Arial"/>
              <a:cs typeface="Arial"/>
            </a:rPr>
            <a:t>You will need to erase the sample data shown and may wish to change or add categories for your own PLAN.</a:t>
          </a:r>
        </a:p>
      </xdr:txBody>
    </xdr:sp>
    <xdr:clientData/>
  </xdr:twoCellAnchor>
  <xdr:twoCellAnchor>
    <xdr:from>
      <xdr:col>0</xdr:col>
      <xdr:colOff>0</xdr:colOff>
      <xdr:row>0</xdr:row>
      <xdr:rowOff>158750</xdr:rowOff>
    </xdr:from>
    <xdr:to>
      <xdr:col>8</xdr:col>
      <xdr:colOff>1031875</xdr:colOff>
      <xdr:row>0</xdr:row>
      <xdr:rowOff>866636</xdr:rowOff>
    </xdr:to>
    <xdr:grpSp>
      <xdr:nvGrpSpPr>
        <xdr:cNvPr id="3" name="Group 2"/>
        <xdr:cNvGrpSpPr/>
      </xdr:nvGrpSpPr>
      <xdr:grpSpPr>
        <a:xfrm>
          <a:off x="0" y="158750"/>
          <a:ext cx="14097000" cy="707886"/>
          <a:chOff x="0" y="0"/>
          <a:chExt cx="14303375" cy="707886"/>
        </a:xfrm>
      </xdr:grpSpPr>
      <xdr:sp macro="" textlink="">
        <xdr:nvSpPr>
          <xdr:cNvPr id="4" name="TextBox 3"/>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Cash Flow</a:t>
            </a:r>
          </a:p>
        </xdr:txBody>
      </xdr:sp>
      <xdr:grpSp>
        <xdr:nvGrpSpPr>
          <xdr:cNvPr id="5" name="Group 4"/>
          <xdr:cNvGrpSpPr/>
        </xdr:nvGrpSpPr>
        <xdr:grpSpPr>
          <a:xfrm>
            <a:off x="10302875" y="0"/>
            <a:ext cx="4000500" cy="603250"/>
            <a:chOff x="1231900" y="2944298"/>
            <a:chExt cx="4330700" cy="719667"/>
          </a:xfrm>
        </xdr:grpSpPr>
        <xdr:grpSp>
          <xdr:nvGrpSpPr>
            <xdr:cNvPr id="6" name="Group 5"/>
            <xdr:cNvGrpSpPr/>
          </xdr:nvGrpSpPr>
          <xdr:grpSpPr>
            <a:xfrm>
              <a:off x="1231900" y="2944298"/>
              <a:ext cx="4330700" cy="719667"/>
              <a:chOff x="1231900" y="3987800"/>
              <a:chExt cx="4330700" cy="719667"/>
            </a:xfrm>
          </xdr:grpSpPr>
          <xdr:sp macro="" textlink="">
            <xdr:nvSpPr>
              <xdr:cNvPr id="10" name="Left-Right Arrow 9"/>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11" name="Group 10"/>
              <xdr:cNvGrpSpPr/>
            </xdr:nvGrpSpPr>
            <xdr:grpSpPr>
              <a:xfrm>
                <a:off x="1231900" y="3987800"/>
                <a:ext cx="4330700" cy="719667"/>
                <a:chOff x="1231900" y="3987800"/>
                <a:chExt cx="4330700" cy="863600"/>
              </a:xfrm>
            </xdr:grpSpPr>
            <xdr:sp macro="" textlink="">
              <xdr:nvSpPr>
                <xdr:cNvPr id="12" name="Left-Right Arrow 11"/>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13" name="Straight Connector 12"/>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14" name="Straight Connector 13"/>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7" name="TextBox 6">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8" name="TextBox 7">
              <a:hlinkClick xmlns:r="http://schemas.openxmlformats.org/officeDocument/2006/relationships" r:id="rId2"/>
            </xdr:cNvPr>
            <xdr:cNvSpPr txBox="1"/>
          </xdr:nvSpPr>
          <xdr:spPr>
            <a:xfrm>
              <a:off x="4311297" y="3035576"/>
              <a:ext cx="1028447"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0000FF"/>
                  </a:solidFill>
                  <a:latin typeface="Arial"/>
                  <a:cs typeface="Arial"/>
                </a:rPr>
                <a:t>End</a:t>
              </a:r>
            </a:p>
          </xdr:txBody>
        </xdr:sp>
        <xdr:sp macro="" textlink="">
          <xdr:nvSpPr>
            <xdr:cNvPr id="9" name="TextBox 8">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2" Type="http://schemas.openxmlformats.org/officeDocument/2006/relationships/vmlDrawing" Target="../drawings/vmlDrawing2.vml"/><Relationship Id="rId3"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2" Type="http://schemas.openxmlformats.org/officeDocument/2006/relationships/vmlDrawing" Target="../drawings/vmlDrawing3.vml"/><Relationship Id="rId3"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tabSelected="1" workbookViewId="0"/>
  </sheetViews>
  <sheetFormatPr baseColWidth="10" defaultRowHeight="15" x14ac:dyDescent="0"/>
  <cols>
    <col min="1" max="16384" width="10.83203125" style="2"/>
  </cols>
  <sheetData/>
  <sheetProtection sheet="1" objects="1" scenarios="1" selectLockedCells="1" selectUnlockedCells="1"/>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tint="0.59999389629810485"/>
  </sheetPr>
  <dimension ref="A1:A46"/>
  <sheetViews>
    <sheetView showGridLines="0" showRowColHeaders="0" zoomScale="80" zoomScaleNormal="80" zoomScalePageLayoutView="80" workbookViewId="0">
      <selection activeCell="B4" sqref="B4"/>
    </sheetView>
  </sheetViews>
  <sheetFormatPr baseColWidth="10" defaultColWidth="8.83203125" defaultRowHeight="12" x14ac:dyDescent="0"/>
  <cols>
    <col min="1" max="1" width="5.83203125" style="1" customWidth="1"/>
    <col min="2" max="7" width="6" style="1" customWidth="1"/>
    <col min="8" max="8" width="3.6640625" style="1" customWidth="1"/>
    <col min="9" max="16384" width="8.83203125" style="1"/>
  </cols>
  <sheetData>
    <row r="1" ht="100" customHeight="1"/>
    <row r="3"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9" ht="12.75" customHeight="1"/>
    <row r="20" ht="12.75" customHeight="1"/>
    <row r="21" ht="12.75" customHeight="1"/>
    <row r="22"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sheetData>
  <sheetProtection sheet="1" objects="1" scenarios="1" selectLockedCells="1" selectUnlockedCells="1"/>
  <pageMargins left="0.75" right="0.75" top="1" bottom="1" header="0.5" footer="0.5"/>
  <pageSetup orientation="landscape" horizontalDpi="300" verticalDpi="300"/>
  <headerFooter alignWithMargins="0"/>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dimension ref="B1:B46"/>
  <sheetViews>
    <sheetView showGridLines="0" showRowColHeaders="0" zoomScale="80" zoomScaleNormal="80" zoomScalePageLayoutView="80" workbookViewId="0">
      <selection activeCell="B4" sqref="B4"/>
    </sheetView>
  </sheetViews>
  <sheetFormatPr baseColWidth="10" defaultColWidth="8.83203125" defaultRowHeight="12" x14ac:dyDescent="0"/>
  <cols>
    <col min="1" max="1" width="5.83203125" style="3" customWidth="1"/>
    <col min="2" max="2" width="120.83203125" style="3" customWidth="1"/>
    <col min="3" max="8" width="6" style="3" customWidth="1"/>
    <col min="9" max="9" width="3.6640625" style="3" customWidth="1"/>
    <col min="10" max="16384" width="8.83203125" style="3"/>
  </cols>
  <sheetData>
    <row r="1" spans="2:2" ht="100" customHeight="1">
      <c r="B1" s="4"/>
    </row>
    <row r="3" spans="2:2" ht="12.75" customHeight="1"/>
    <row r="5" spans="2:2" ht="12.75" customHeight="1"/>
    <row r="6" spans="2:2" ht="12.75" customHeight="1"/>
    <row r="7" spans="2:2" ht="12.75" customHeight="1">
      <c r="B7" s="5"/>
    </row>
    <row r="8" spans="2:2" ht="12.75" customHeight="1"/>
    <row r="9" spans="2:2" ht="12.75" customHeight="1"/>
    <row r="10" spans="2:2" ht="12.75" customHeight="1"/>
    <row r="11" spans="2:2" ht="12.75" customHeight="1"/>
    <row r="12" spans="2:2" ht="12.75" customHeight="1"/>
    <row r="13" spans="2:2" ht="12.75" customHeight="1"/>
    <row r="14" spans="2:2" ht="12.75" customHeight="1"/>
    <row r="15" spans="2:2" ht="12.75" customHeight="1"/>
    <row r="16" spans="2:2"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sheetData>
  <sheetProtection sheet="1" objects="1" scenarios="1" selectLockedCells="1" selectUnlockedCells="1"/>
  <pageMargins left="0.75" right="0.75" top="1" bottom="1" header="0.5" footer="0.5"/>
  <pageSetup orientation="landscape" horizontalDpi="300" verticalDpi="300"/>
  <headerFooter alignWithMargins="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pageSetUpPr fitToPage="1"/>
  </sheetPr>
  <dimension ref="C1:G6"/>
  <sheetViews>
    <sheetView showGridLines="0" showRowColHeaders="0" zoomScale="80" zoomScaleNormal="80" zoomScalePageLayoutView="80" workbookViewId="0">
      <selection activeCell="D6" sqref="D6"/>
    </sheetView>
  </sheetViews>
  <sheetFormatPr baseColWidth="10" defaultColWidth="8.83203125" defaultRowHeight="17" x14ac:dyDescent="0"/>
  <cols>
    <col min="1" max="1" width="5.83203125" style="7" customWidth="1"/>
    <col min="2" max="2" width="8.83203125" style="7"/>
    <col min="3" max="3" width="34.6640625" style="7" customWidth="1"/>
    <col min="4" max="4" width="25.6640625" style="7" customWidth="1"/>
    <col min="5" max="5" width="34.83203125" style="7" customWidth="1"/>
    <col min="6" max="6" width="8.83203125" style="7"/>
    <col min="7" max="7" width="120.6640625" style="7" customWidth="1"/>
    <col min="8" max="8" width="4.6640625" style="7" customWidth="1"/>
    <col min="9" max="9" width="70.83203125" style="7" customWidth="1"/>
    <col min="10" max="17" width="12.6640625" style="7" customWidth="1"/>
    <col min="18" max="16384" width="8.83203125" style="7"/>
  </cols>
  <sheetData>
    <row r="1" spans="3:7" ht="100" customHeight="1">
      <c r="G1" s="6"/>
    </row>
    <row r="2" spans="3:7" ht="23">
      <c r="C2" s="8" t="s">
        <v>3</v>
      </c>
    </row>
    <row r="6" spans="3:7" ht="23">
      <c r="E6" s="8" t="s">
        <v>4</v>
      </c>
    </row>
  </sheetData>
  <sheetProtection sheet="1" objects="1" scenarios="1" selectLockedCells="1" selectUnlockedCells="1"/>
  <pageMargins left="0.75" right="0.5" top="1" bottom="1" header="0.5" footer="0.5"/>
  <pageSetup scale="65" orientation="landscape" horizontalDpi="4294967293" verticalDpi="4294967293"/>
  <headerFooter alignWithMargins="0">
    <oddFooter>&amp;L&amp;F &amp;A&amp;R&amp;D  &amp;T</oddFooter>
  </headerFooter>
  <colBreaks count="1" manualBreakCount="1">
    <brk id="12" max="1048575" man="1"/>
  </colBreaks>
  <drawing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enableFormatConditionsCalculation="0"/>
  <dimension ref="D1:O43"/>
  <sheetViews>
    <sheetView showGridLines="0" showRowColHeaders="0" zoomScale="80" zoomScaleNormal="80" zoomScalePageLayoutView="80" workbookViewId="0">
      <selection activeCell="E6" sqref="E6"/>
    </sheetView>
  </sheetViews>
  <sheetFormatPr baseColWidth="10" defaultColWidth="8.83203125" defaultRowHeight="15" x14ac:dyDescent="0"/>
  <cols>
    <col min="1" max="1" width="5.83203125" style="9" customWidth="1"/>
    <col min="2" max="2" width="75.83203125" style="9" customWidth="1"/>
    <col min="3" max="3" width="5.83203125" style="9" customWidth="1"/>
    <col min="4" max="4" width="2.6640625" style="10" customWidth="1"/>
    <col min="5" max="5" width="37" style="11" customWidth="1"/>
    <col min="6" max="15" width="14.83203125" style="12" customWidth="1"/>
    <col min="16" max="16384" width="8.83203125" style="9"/>
  </cols>
  <sheetData>
    <row r="1" spans="4:15" ht="100" customHeight="1"/>
    <row r="2" spans="4:15" ht="18">
      <c r="D2" s="20"/>
      <c r="E2" s="21"/>
      <c r="F2" s="22" t="s">
        <v>5</v>
      </c>
      <c r="G2" s="33">
        <v>43465</v>
      </c>
      <c r="H2" s="33"/>
      <c r="I2" s="23" t="s">
        <v>6</v>
      </c>
      <c r="J2" s="23"/>
      <c r="K2" s="24"/>
      <c r="L2" s="24"/>
      <c r="M2" s="24"/>
      <c r="N2" s="24"/>
      <c r="O2" s="24"/>
    </row>
    <row r="3" spans="4:15" ht="18">
      <c r="D3" s="20"/>
      <c r="E3" s="21"/>
      <c r="F3" s="24"/>
      <c r="G3" s="24"/>
      <c r="H3" s="24"/>
      <c r="I3" s="24"/>
      <c r="J3" s="24"/>
      <c r="K3" s="24"/>
      <c r="L3" s="24"/>
      <c r="M3" s="24"/>
      <c r="N3" s="24"/>
      <c r="O3" s="24"/>
    </row>
    <row r="4" spans="4:15" ht="18">
      <c r="D4" s="20"/>
      <c r="E4" s="21"/>
      <c r="F4" s="25" t="s">
        <v>7</v>
      </c>
      <c r="G4" s="24"/>
      <c r="H4" s="24"/>
      <c r="I4" s="24"/>
      <c r="J4" s="24"/>
      <c r="K4" s="24"/>
      <c r="L4" s="24"/>
      <c r="M4" s="24"/>
      <c r="N4" s="24"/>
      <c r="O4" s="24"/>
    </row>
    <row r="5" spans="4:15" ht="18">
      <c r="D5" s="20" t="s">
        <v>8</v>
      </c>
      <c r="E5" s="26"/>
      <c r="F5" s="27">
        <v>2018</v>
      </c>
      <c r="G5" s="27">
        <f t="shared" ref="G5:O5" si="0">F5+1</f>
        <v>2019</v>
      </c>
      <c r="H5" s="27">
        <f t="shared" si="0"/>
        <v>2020</v>
      </c>
      <c r="I5" s="27">
        <f t="shared" si="0"/>
        <v>2021</v>
      </c>
      <c r="J5" s="27">
        <f t="shared" si="0"/>
        <v>2022</v>
      </c>
      <c r="K5" s="27">
        <f t="shared" si="0"/>
        <v>2023</v>
      </c>
      <c r="L5" s="27">
        <f t="shared" si="0"/>
        <v>2024</v>
      </c>
      <c r="M5" s="27">
        <f t="shared" si="0"/>
        <v>2025</v>
      </c>
      <c r="N5" s="27">
        <f t="shared" si="0"/>
        <v>2026</v>
      </c>
      <c r="O5" s="27">
        <f t="shared" si="0"/>
        <v>2027</v>
      </c>
    </row>
    <row r="6" spans="4:15" ht="18">
      <c r="D6" s="20"/>
      <c r="E6" s="31" t="s">
        <v>9</v>
      </c>
      <c r="F6" s="31">
        <v>12000</v>
      </c>
      <c r="G6" s="31">
        <v>15000</v>
      </c>
      <c r="H6" s="31">
        <v>25000</v>
      </c>
      <c r="I6" s="31">
        <v>28000</v>
      </c>
      <c r="J6" s="31">
        <v>35000</v>
      </c>
      <c r="K6" s="31">
        <v>45000</v>
      </c>
      <c r="L6" s="31">
        <f t="shared" ref="L6:O7" si="1">K6*(1.05)</f>
        <v>47250</v>
      </c>
      <c r="M6" s="31">
        <f t="shared" si="1"/>
        <v>49612.5</v>
      </c>
      <c r="N6" s="31">
        <f t="shared" si="1"/>
        <v>52093.125</v>
      </c>
      <c r="O6" s="31">
        <f t="shared" si="1"/>
        <v>54697.78125</v>
      </c>
    </row>
    <row r="7" spans="4:15" ht="18">
      <c r="D7" s="20"/>
      <c r="E7" s="40" t="s">
        <v>10</v>
      </c>
      <c r="F7" s="31">
        <v>15000</v>
      </c>
      <c r="G7" s="31"/>
      <c r="H7" s="31"/>
      <c r="I7" s="31"/>
      <c r="J7" s="31">
        <v>10000</v>
      </c>
      <c r="K7" s="31">
        <v>15000</v>
      </c>
      <c r="L7" s="31">
        <f t="shared" si="1"/>
        <v>15750</v>
      </c>
      <c r="M7" s="31">
        <f t="shared" si="1"/>
        <v>16537.5</v>
      </c>
      <c r="N7" s="31">
        <f t="shared" si="1"/>
        <v>17364.375</v>
      </c>
      <c r="O7" s="31">
        <f t="shared" si="1"/>
        <v>18232.59375</v>
      </c>
    </row>
    <row r="8" spans="4:15" ht="18">
      <c r="D8" s="20"/>
      <c r="E8" s="40" t="s">
        <v>11</v>
      </c>
      <c r="F8" s="31"/>
      <c r="G8" s="31"/>
      <c r="H8" s="31"/>
      <c r="I8" s="31"/>
      <c r="J8" s="31"/>
      <c r="K8" s="31"/>
      <c r="L8" s="31"/>
      <c r="M8" s="31"/>
      <c r="N8" s="31"/>
      <c r="O8" s="31"/>
    </row>
    <row r="9" spans="4:15" ht="18">
      <c r="D9" s="20"/>
      <c r="E9" s="40" t="s">
        <v>12</v>
      </c>
      <c r="F9" s="31"/>
      <c r="G9" s="31"/>
      <c r="H9" s="31"/>
      <c r="I9" s="31"/>
      <c r="J9" s="31"/>
      <c r="K9" s="31"/>
      <c r="L9" s="31"/>
      <c r="M9" s="31"/>
      <c r="N9" s="31"/>
      <c r="O9" s="31"/>
    </row>
    <row r="10" spans="4:15" ht="18">
      <c r="D10" s="20"/>
      <c r="E10" s="31" t="s">
        <v>13</v>
      </c>
      <c r="F10" s="31"/>
      <c r="G10" s="31"/>
      <c r="H10" s="31"/>
      <c r="I10" s="31"/>
      <c r="J10" s="31"/>
      <c r="K10" s="31"/>
      <c r="L10" s="31">
        <v>100</v>
      </c>
      <c r="M10" s="31">
        <f>L10*1.3</f>
        <v>130</v>
      </c>
      <c r="N10" s="31">
        <f>M10*1.3</f>
        <v>169</v>
      </c>
      <c r="O10" s="31">
        <f>N10*1.3</f>
        <v>219.70000000000002</v>
      </c>
    </row>
    <row r="11" spans="4:15" ht="18">
      <c r="D11" s="20"/>
      <c r="E11" s="31" t="s">
        <v>14</v>
      </c>
      <c r="F11" s="31"/>
      <c r="G11" s="31"/>
      <c r="H11" s="31"/>
      <c r="I11" s="31"/>
      <c r="J11" s="31"/>
      <c r="K11" s="31"/>
      <c r="L11" s="31"/>
      <c r="M11" s="31"/>
      <c r="N11" s="31"/>
      <c r="O11" s="31"/>
    </row>
    <row r="12" spans="4:15" ht="18">
      <c r="D12" s="20"/>
      <c r="E12" s="31" t="s">
        <v>15</v>
      </c>
      <c r="F12" s="31"/>
      <c r="G12" s="31"/>
      <c r="H12" s="31"/>
      <c r="I12" s="31"/>
      <c r="J12" s="31"/>
      <c r="K12" s="31"/>
      <c r="L12" s="31"/>
      <c r="M12" s="31"/>
      <c r="N12" s="31"/>
      <c r="O12" s="31"/>
    </row>
    <row r="13" spans="4:15" ht="18">
      <c r="D13" s="20"/>
      <c r="E13" s="31" t="s">
        <v>16</v>
      </c>
      <c r="F13" s="31"/>
      <c r="G13" s="31"/>
      <c r="H13" s="31"/>
      <c r="I13" s="31"/>
      <c r="J13" s="31"/>
      <c r="K13" s="31"/>
      <c r="L13" s="31"/>
      <c r="M13" s="31"/>
      <c r="N13" s="31"/>
      <c r="O13" s="31"/>
    </row>
    <row r="14" spans="4:15" ht="18">
      <c r="D14" s="20"/>
      <c r="E14" s="31" t="s">
        <v>0</v>
      </c>
      <c r="F14" s="31"/>
      <c r="G14" s="31"/>
      <c r="H14" s="31"/>
      <c r="I14" s="31"/>
      <c r="J14" s="31"/>
      <c r="K14" s="31"/>
      <c r="L14" s="31"/>
      <c r="M14" s="31"/>
      <c r="N14" s="31"/>
      <c r="O14" s="31"/>
    </row>
    <row r="15" spans="4:15" ht="18">
      <c r="D15" s="20"/>
      <c r="E15" s="31" t="s">
        <v>0</v>
      </c>
      <c r="F15" s="31"/>
      <c r="G15" s="31"/>
      <c r="H15" s="31"/>
      <c r="I15" s="31"/>
      <c r="J15" s="31"/>
      <c r="K15" s="31"/>
      <c r="L15" s="31"/>
      <c r="M15" s="31"/>
      <c r="N15" s="31"/>
      <c r="O15" s="31"/>
    </row>
    <row r="16" spans="4:15" ht="18">
      <c r="D16" s="20"/>
      <c r="E16" s="21"/>
      <c r="F16" s="24"/>
      <c r="G16" s="24"/>
      <c r="H16" s="24"/>
      <c r="I16" s="24"/>
      <c r="J16" s="24"/>
      <c r="K16" s="24"/>
      <c r="L16" s="24"/>
      <c r="M16" s="24"/>
      <c r="N16" s="24"/>
      <c r="O16" s="24"/>
    </row>
    <row r="17" spans="4:15" s="13" customFormat="1" ht="18">
      <c r="D17" s="20"/>
      <c r="E17" s="29" t="s">
        <v>17</v>
      </c>
      <c r="F17" s="30">
        <f t="shared" ref="F17:O17" si="2">SUM(F6:F15)</f>
        <v>27000</v>
      </c>
      <c r="G17" s="30">
        <f t="shared" si="2"/>
        <v>15000</v>
      </c>
      <c r="H17" s="30">
        <f t="shared" si="2"/>
        <v>25000</v>
      </c>
      <c r="I17" s="30">
        <f t="shared" si="2"/>
        <v>28000</v>
      </c>
      <c r="J17" s="30">
        <f t="shared" si="2"/>
        <v>45000</v>
      </c>
      <c r="K17" s="30">
        <f t="shared" si="2"/>
        <v>60000</v>
      </c>
      <c r="L17" s="30">
        <f t="shared" si="2"/>
        <v>63100</v>
      </c>
      <c r="M17" s="30">
        <f t="shared" si="2"/>
        <v>66280</v>
      </c>
      <c r="N17" s="30">
        <f t="shared" si="2"/>
        <v>69626.5</v>
      </c>
      <c r="O17" s="30">
        <f t="shared" si="2"/>
        <v>73150.074999999997</v>
      </c>
    </row>
    <row r="18" spans="4:15" ht="18">
      <c r="D18" s="20"/>
      <c r="E18" s="21"/>
      <c r="F18" s="24"/>
      <c r="G18" s="24"/>
      <c r="H18" s="24"/>
      <c r="I18" s="24"/>
      <c r="J18" s="24"/>
      <c r="K18" s="24"/>
      <c r="L18" s="24"/>
      <c r="M18" s="24"/>
      <c r="N18" s="24"/>
      <c r="O18" s="24"/>
    </row>
    <row r="19" spans="4:15" s="13" customFormat="1" ht="18">
      <c r="D19" s="20" t="s">
        <v>18</v>
      </c>
      <c r="E19" s="26"/>
      <c r="F19" s="24"/>
      <c r="G19" s="24"/>
      <c r="H19" s="24"/>
      <c r="I19" s="24"/>
      <c r="J19" s="24"/>
      <c r="K19" s="24"/>
      <c r="L19" s="24"/>
      <c r="M19" s="24"/>
      <c r="N19" s="24"/>
      <c r="O19" s="24"/>
    </row>
    <row r="20" spans="4:15" ht="18">
      <c r="D20" s="20"/>
      <c r="E20" s="31" t="s">
        <v>19</v>
      </c>
      <c r="F20" s="31">
        <v>12000</v>
      </c>
      <c r="G20" s="31">
        <v>12000</v>
      </c>
      <c r="H20" s="31">
        <v>12000</v>
      </c>
      <c r="I20" s="31">
        <v>12000</v>
      </c>
      <c r="J20" s="31">
        <v>12000</v>
      </c>
      <c r="K20" s="31">
        <v>12000</v>
      </c>
      <c r="L20" s="31">
        <v>24000</v>
      </c>
      <c r="M20" s="31">
        <f>L20</f>
        <v>24000</v>
      </c>
      <c r="N20" s="31">
        <f>M20</f>
        <v>24000</v>
      </c>
      <c r="O20" s="31">
        <f>N20</f>
        <v>24000</v>
      </c>
    </row>
    <row r="21" spans="4:15" ht="18">
      <c r="D21" s="20"/>
      <c r="E21" s="31" t="s">
        <v>20</v>
      </c>
      <c r="F21" s="31">
        <v>2500</v>
      </c>
      <c r="G21" s="31">
        <v>2500</v>
      </c>
      <c r="H21" s="31">
        <v>2500</v>
      </c>
      <c r="I21" s="31">
        <v>2500</v>
      </c>
      <c r="J21" s="31">
        <v>2500</v>
      </c>
      <c r="K21" s="31">
        <v>2500</v>
      </c>
      <c r="L21" s="31">
        <v>3500</v>
      </c>
      <c r="M21" s="31">
        <f t="shared" ref="M21:O25" si="3">L21*1.05</f>
        <v>3675</v>
      </c>
      <c r="N21" s="31">
        <f t="shared" si="3"/>
        <v>3858.75</v>
      </c>
      <c r="O21" s="31">
        <f t="shared" si="3"/>
        <v>4051.6875</v>
      </c>
    </row>
    <row r="22" spans="4:15" ht="18">
      <c r="D22" s="20"/>
      <c r="E22" s="31" t="s">
        <v>21</v>
      </c>
      <c r="F22" s="31">
        <v>1000</v>
      </c>
      <c r="G22" s="31">
        <v>1000</v>
      </c>
      <c r="H22" s="31">
        <v>1000</v>
      </c>
      <c r="I22" s="31">
        <v>1000</v>
      </c>
      <c r="J22" s="31">
        <v>1000</v>
      </c>
      <c r="K22" s="31">
        <v>1000</v>
      </c>
      <c r="L22" s="31">
        <v>2000</v>
      </c>
      <c r="M22" s="31">
        <f t="shared" si="3"/>
        <v>2100</v>
      </c>
      <c r="N22" s="31">
        <f t="shared" si="3"/>
        <v>2205</v>
      </c>
      <c r="O22" s="31">
        <f t="shared" si="3"/>
        <v>2315.25</v>
      </c>
    </row>
    <row r="23" spans="4:15" ht="18">
      <c r="D23" s="20"/>
      <c r="E23" s="31" t="s">
        <v>22</v>
      </c>
      <c r="F23" s="31">
        <v>2000</v>
      </c>
      <c r="G23" s="31">
        <v>2000</v>
      </c>
      <c r="H23" s="31">
        <v>2000</v>
      </c>
      <c r="I23" s="31">
        <v>2000</v>
      </c>
      <c r="J23" s="31">
        <v>2000</v>
      </c>
      <c r="K23" s="31">
        <v>2000</v>
      </c>
      <c r="L23" s="31">
        <v>3000</v>
      </c>
      <c r="M23" s="31">
        <f t="shared" si="3"/>
        <v>3150</v>
      </c>
      <c r="N23" s="31">
        <f t="shared" si="3"/>
        <v>3307.5</v>
      </c>
      <c r="O23" s="31">
        <f t="shared" si="3"/>
        <v>3472.875</v>
      </c>
    </row>
    <row r="24" spans="4:15" ht="18">
      <c r="D24" s="20"/>
      <c r="E24" s="31" t="s">
        <v>23</v>
      </c>
      <c r="F24" s="31">
        <v>500</v>
      </c>
      <c r="G24" s="31">
        <v>500</v>
      </c>
      <c r="H24" s="31">
        <v>500</v>
      </c>
      <c r="I24" s="31">
        <v>500</v>
      </c>
      <c r="J24" s="31">
        <v>500</v>
      </c>
      <c r="K24" s="31">
        <v>500</v>
      </c>
      <c r="L24" s="31">
        <v>1000</v>
      </c>
      <c r="M24" s="31">
        <f t="shared" si="3"/>
        <v>1050</v>
      </c>
      <c r="N24" s="31">
        <f t="shared" si="3"/>
        <v>1102.5</v>
      </c>
      <c r="O24" s="31">
        <f t="shared" si="3"/>
        <v>1157.625</v>
      </c>
    </row>
    <row r="25" spans="4:15" ht="18">
      <c r="D25" s="20"/>
      <c r="E25" s="31" t="s">
        <v>24</v>
      </c>
      <c r="F25" s="31">
        <v>1000</v>
      </c>
      <c r="G25" s="31">
        <v>1000</v>
      </c>
      <c r="H25" s="31">
        <v>1000</v>
      </c>
      <c r="I25" s="31">
        <v>1000</v>
      </c>
      <c r="J25" s="31">
        <v>1000</v>
      </c>
      <c r="K25" s="31">
        <v>1000</v>
      </c>
      <c r="L25" s="31">
        <v>2500</v>
      </c>
      <c r="M25" s="31">
        <f t="shared" si="3"/>
        <v>2625</v>
      </c>
      <c r="N25" s="31">
        <f t="shared" si="3"/>
        <v>2756.25</v>
      </c>
      <c r="O25" s="31">
        <f t="shared" si="3"/>
        <v>2894.0625</v>
      </c>
    </row>
    <row r="26" spans="4:15" ht="18">
      <c r="D26" s="20"/>
      <c r="E26" s="31" t="s">
        <v>25</v>
      </c>
      <c r="F26" s="31">
        <f t="shared" ref="F26:O26" si="4">F17*0.2</f>
        <v>5400</v>
      </c>
      <c r="G26" s="31">
        <f t="shared" si="4"/>
        <v>3000</v>
      </c>
      <c r="H26" s="31">
        <f t="shared" si="4"/>
        <v>5000</v>
      </c>
      <c r="I26" s="31">
        <f t="shared" si="4"/>
        <v>5600</v>
      </c>
      <c r="J26" s="31">
        <f t="shared" si="4"/>
        <v>9000</v>
      </c>
      <c r="K26" s="31">
        <f t="shared" si="4"/>
        <v>12000</v>
      </c>
      <c r="L26" s="31">
        <f t="shared" si="4"/>
        <v>12620</v>
      </c>
      <c r="M26" s="31">
        <f t="shared" si="4"/>
        <v>13256</v>
      </c>
      <c r="N26" s="31">
        <f t="shared" si="4"/>
        <v>13925.300000000001</v>
      </c>
      <c r="O26" s="31">
        <f t="shared" si="4"/>
        <v>14630.014999999999</v>
      </c>
    </row>
    <row r="27" spans="4:15" ht="18">
      <c r="D27" s="20"/>
      <c r="E27" s="31" t="s">
        <v>0</v>
      </c>
      <c r="F27" s="31"/>
      <c r="G27" s="31"/>
      <c r="H27" s="31"/>
      <c r="I27" s="31"/>
      <c r="J27" s="31"/>
      <c r="K27" s="31"/>
      <c r="L27" s="31"/>
      <c r="M27" s="31"/>
      <c r="N27" s="31"/>
      <c r="O27" s="31"/>
    </row>
    <row r="28" spans="4:15" ht="18">
      <c r="D28" s="20"/>
      <c r="E28" s="31" t="s">
        <v>0</v>
      </c>
      <c r="F28" s="31"/>
      <c r="G28" s="31"/>
      <c r="H28" s="31"/>
      <c r="I28" s="31"/>
      <c r="J28" s="31"/>
      <c r="K28" s="31"/>
      <c r="L28" s="31"/>
      <c r="M28" s="31"/>
      <c r="N28" s="31"/>
      <c r="O28" s="31"/>
    </row>
    <row r="29" spans="4:15" ht="18">
      <c r="D29" s="20"/>
      <c r="E29" s="31" t="s">
        <v>0</v>
      </c>
      <c r="F29" s="31"/>
      <c r="G29" s="31"/>
      <c r="H29" s="31"/>
      <c r="I29" s="31"/>
      <c r="J29" s="31"/>
      <c r="K29" s="31"/>
      <c r="L29" s="31"/>
      <c r="M29" s="31"/>
      <c r="N29" s="31"/>
      <c r="O29" s="31"/>
    </row>
    <row r="30" spans="4:15" ht="18">
      <c r="D30" s="20"/>
      <c r="E30" s="21"/>
      <c r="F30" s="24"/>
      <c r="G30" s="24"/>
      <c r="H30" s="24"/>
      <c r="I30" s="24"/>
      <c r="J30" s="24"/>
      <c r="K30" s="24"/>
      <c r="L30" s="24"/>
      <c r="M30" s="24"/>
      <c r="N30" s="24"/>
      <c r="O30" s="24"/>
    </row>
    <row r="31" spans="4:15" s="13" customFormat="1" ht="18">
      <c r="D31" s="20"/>
      <c r="E31" s="29" t="s">
        <v>26</v>
      </c>
      <c r="F31" s="30">
        <f t="shared" ref="F31:O31" si="5">SUM(F20:F29)</f>
        <v>24400</v>
      </c>
      <c r="G31" s="30">
        <f t="shared" si="5"/>
        <v>22000</v>
      </c>
      <c r="H31" s="30">
        <f t="shared" si="5"/>
        <v>24000</v>
      </c>
      <c r="I31" s="30">
        <f t="shared" si="5"/>
        <v>24600</v>
      </c>
      <c r="J31" s="30">
        <f t="shared" si="5"/>
        <v>28000</v>
      </c>
      <c r="K31" s="30">
        <f t="shared" si="5"/>
        <v>31000</v>
      </c>
      <c r="L31" s="30">
        <f t="shared" si="5"/>
        <v>48620</v>
      </c>
      <c r="M31" s="30">
        <f t="shared" si="5"/>
        <v>49856</v>
      </c>
      <c r="N31" s="30">
        <f t="shared" si="5"/>
        <v>51155.3</v>
      </c>
      <c r="O31" s="30">
        <f t="shared" si="5"/>
        <v>52521.514999999999</v>
      </c>
    </row>
    <row r="32" spans="4:15" ht="18">
      <c r="D32" s="20"/>
      <c r="E32" s="21"/>
      <c r="F32" s="24"/>
      <c r="G32" s="24"/>
      <c r="H32" s="24"/>
      <c r="I32" s="24"/>
      <c r="J32" s="24"/>
      <c r="K32" s="24"/>
      <c r="L32" s="24"/>
      <c r="M32" s="24"/>
      <c r="N32" s="24"/>
      <c r="O32" s="24"/>
    </row>
    <row r="33" spans="4:15" s="13" customFormat="1" ht="18">
      <c r="D33" s="20" t="s">
        <v>27</v>
      </c>
      <c r="E33" s="21"/>
      <c r="F33" s="30">
        <f t="shared" ref="F33:O33" si="6">F17-F31</f>
        <v>2600</v>
      </c>
      <c r="G33" s="30">
        <f t="shared" si="6"/>
        <v>-7000</v>
      </c>
      <c r="H33" s="30">
        <f t="shared" si="6"/>
        <v>1000</v>
      </c>
      <c r="I33" s="30">
        <f t="shared" si="6"/>
        <v>3400</v>
      </c>
      <c r="J33" s="30">
        <f t="shared" si="6"/>
        <v>17000</v>
      </c>
      <c r="K33" s="30">
        <f t="shared" si="6"/>
        <v>29000</v>
      </c>
      <c r="L33" s="30">
        <f t="shared" si="6"/>
        <v>14480</v>
      </c>
      <c r="M33" s="30">
        <f t="shared" si="6"/>
        <v>16424</v>
      </c>
      <c r="N33" s="30">
        <f t="shared" si="6"/>
        <v>18471.199999999997</v>
      </c>
      <c r="O33" s="30">
        <f t="shared" si="6"/>
        <v>20628.559999999998</v>
      </c>
    </row>
    <row r="34" spans="4:15" s="13" customFormat="1" ht="18">
      <c r="D34" s="20" t="s">
        <v>28</v>
      </c>
      <c r="E34" s="21"/>
      <c r="F34" s="30">
        <f>F33</f>
        <v>2600</v>
      </c>
      <c r="G34" s="30">
        <f t="shared" ref="G34:O34" si="7">F34+G33</f>
        <v>-4400</v>
      </c>
      <c r="H34" s="30">
        <f t="shared" si="7"/>
        <v>-3400</v>
      </c>
      <c r="I34" s="30">
        <f t="shared" si="7"/>
        <v>0</v>
      </c>
      <c r="J34" s="30">
        <f t="shared" si="7"/>
        <v>17000</v>
      </c>
      <c r="K34" s="30">
        <f t="shared" si="7"/>
        <v>46000</v>
      </c>
      <c r="L34" s="30">
        <f t="shared" si="7"/>
        <v>60480</v>
      </c>
      <c r="M34" s="30">
        <f t="shared" si="7"/>
        <v>76904</v>
      </c>
      <c r="N34" s="30">
        <f t="shared" si="7"/>
        <v>95375.2</v>
      </c>
      <c r="O34" s="30">
        <f t="shared" si="7"/>
        <v>116003.76</v>
      </c>
    </row>
    <row r="35" spans="4:15" ht="18">
      <c r="D35" s="20"/>
      <c r="E35" s="21"/>
      <c r="F35" s="24"/>
      <c r="G35" s="24"/>
      <c r="H35" s="24"/>
      <c r="I35" s="24"/>
      <c r="J35" s="24"/>
      <c r="K35" s="24"/>
      <c r="L35" s="24"/>
      <c r="M35" s="24"/>
      <c r="N35" s="24"/>
      <c r="O35" s="24"/>
    </row>
    <row r="36" spans="4:15" s="13" customFormat="1" ht="18">
      <c r="D36" s="20" t="s">
        <v>29</v>
      </c>
      <c r="E36" s="21"/>
      <c r="F36" s="24"/>
      <c r="G36" s="24"/>
      <c r="H36" s="24"/>
      <c r="I36" s="24"/>
      <c r="J36" s="24"/>
      <c r="K36" s="24"/>
      <c r="L36" s="24"/>
      <c r="M36" s="24"/>
      <c r="N36" s="24"/>
      <c r="O36" s="24"/>
    </row>
    <row r="37" spans="4:15" ht="18">
      <c r="D37" s="20"/>
      <c r="E37" s="21" t="s">
        <v>30</v>
      </c>
      <c r="F37" s="30">
        <f t="shared" ref="F37:O37" si="8">SUM(F6:F9)</f>
        <v>27000</v>
      </c>
      <c r="G37" s="30">
        <f t="shared" si="8"/>
        <v>15000</v>
      </c>
      <c r="H37" s="30">
        <f t="shared" si="8"/>
        <v>25000</v>
      </c>
      <c r="I37" s="30">
        <f t="shared" si="8"/>
        <v>28000</v>
      </c>
      <c r="J37" s="30">
        <f t="shared" si="8"/>
        <v>45000</v>
      </c>
      <c r="K37" s="30">
        <f t="shared" si="8"/>
        <v>60000</v>
      </c>
      <c r="L37" s="30">
        <f t="shared" si="8"/>
        <v>63000</v>
      </c>
      <c r="M37" s="30">
        <f t="shared" si="8"/>
        <v>66150</v>
      </c>
      <c r="N37" s="30">
        <f t="shared" si="8"/>
        <v>69457.5</v>
      </c>
      <c r="O37" s="30">
        <f t="shared" si="8"/>
        <v>72930.375</v>
      </c>
    </row>
    <row r="38" spans="4:15" ht="18">
      <c r="D38" s="20"/>
      <c r="E38" s="21" t="s">
        <v>31</v>
      </c>
      <c r="F38" s="30">
        <f t="shared" ref="F38:O38" si="9">SUM(F10:F15)</f>
        <v>0</v>
      </c>
      <c r="G38" s="30">
        <f t="shared" si="9"/>
        <v>0</v>
      </c>
      <c r="H38" s="30">
        <f t="shared" si="9"/>
        <v>0</v>
      </c>
      <c r="I38" s="30">
        <f t="shared" si="9"/>
        <v>0</v>
      </c>
      <c r="J38" s="30">
        <f t="shared" si="9"/>
        <v>0</v>
      </c>
      <c r="K38" s="30">
        <f t="shared" si="9"/>
        <v>0</v>
      </c>
      <c r="L38" s="30">
        <f t="shared" si="9"/>
        <v>100</v>
      </c>
      <c r="M38" s="30">
        <f t="shared" si="9"/>
        <v>130</v>
      </c>
      <c r="N38" s="30">
        <f t="shared" si="9"/>
        <v>169</v>
      </c>
      <c r="O38" s="30">
        <f t="shared" si="9"/>
        <v>219.70000000000002</v>
      </c>
    </row>
    <row r="39" spans="4:15" ht="18">
      <c r="D39" s="20"/>
      <c r="E39" s="21"/>
    </row>
    <row r="40" spans="4:15" ht="18">
      <c r="D40" s="20"/>
      <c r="E40" s="21"/>
    </row>
    <row r="41" spans="4:15" ht="18">
      <c r="D41" s="20"/>
      <c r="E41" s="21"/>
    </row>
    <row r="42" spans="4:15" ht="18">
      <c r="D42" s="20"/>
      <c r="E42" s="21"/>
    </row>
    <row r="43" spans="4:15" ht="18">
      <c r="D43" s="20"/>
      <c r="E43" s="21"/>
    </row>
  </sheetData>
  <sheetProtection sheet="1" objects="1" scenarios="1" selectLockedCells="1"/>
  <mergeCells count="1">
    <mergeCell ref="G2:H2"/>
  </mergeCells>
  <pageMargins left="0.75" right="0.5" top="1" bottom="1" header="0.5" footer="0.5"/>
  <pageSetup orientation="portrait" horizontalDpi="4294967293" verticalDpi="4294967293"/>
  <headerFooter alignWithMargins="0">
    <oddFooter>&amp;L&amp;F &amp;A&amp;R&amp;D  &amp;T</oddFooter>
  </headerFooter>
  <colBreaks count="1" manualBreakCount="1">
    <brk id="10" max="1048575" man="1"/>
  </colBreaks>
  <drawing r:id="rId1"/>
  <legacy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enableFormatConditionsCalculation="0"/>
  <dimension ref="C1:P55"/>
  <sheetViews>
    <sheetView showGridLines="0" showRowColHeaders="0" zoomScale="80" zoomScaleNormal="80" zoomScalePageLayoutView="80" workbookViewId="0">
      <selection activeCell="E6" sqref="E6"/>
    </sheetView>
  </sheetViews>
  <sheetFormatPr baseColWidth="10" defaultColWidth="8.83203125" defaultRowHeight="12" x14ac:dyDescent="0"/>
  <cols>
    <col min="1" max="1" width="5.83203125" style="9" customWidth="1"/>
    <col min="2" max="2" width="75.83203125" style="9" customWidth="1"/>
    <col min="3" max="3" width="5.83203125" style="9" customWidth="1"/>
    <col min="4" max="4" width="2.6640625" style="19" customWidth="1"/>
    <col min="5" max="5" width="36.83203125" style="9" customWidth="1"/>
    <col min="6" max="6" width="24.83203125" style="9" hidden="1" customWidth="1"/>
    <col min="7" max="16" width="14.83203125" style="12" customWidth="1"/>
    <col min="17" max="16384" width="8.83203125" style="9"/>
  </cols>
  <sheetData>
    <row r="1" spans="3:16" ht="100" customHeight="1"/>
    <row r="2" spans="3:16" ht="18">
      <c r="D2" s="17"/>
      <c r="E2" s="21"/>
      <c r="F2" s="21"/>
      <c r="G2" s="22" t="s">
        <v>5</v>
      </c>
      <c r="H2" s="33">
        <v>43465</v>
      </c>
      <c r="I2" s="33"/>
      <c r="J2" s="23" t="s">
        <v>32</v>
      </c>
      <c r="K2" s="24"/>
      <c r="L2" s="24"/>
      <c r="M2" s="24"/>
      <c r="N2" s="24"/>
      <c r="O2" s="24"/>
      <c r="P2" s="24"/>
    </row>
    <row r="3" spans="3:16" ht="18">
      <c r="C3" s="21"/>
      <c r="D3" s="39"/>
      <c r="E3" s="21"/>
      <c r="F3" s="21"/>
      <c r="G3" s="24"/>
      <c r="H3" s="24"/>
      <c r="I3" s="24"/>
      <c r="J3" s="24"/>
      <c r="K3" s="24"/>
      <c r="L3" s="24"/>
      <c r="M3" s="24"/>
      <c r="N3" s="24"/>
      <c r="O3" s="24"/>
      <c r="P3" s="24"/>
    </row>
    <row r="4" spans="3:16" s="13" customFormat="1" ht="18">
      <c r="C4" s="21"/>
      <c r="D4" s="20"/>
      <c r="E4" s="21"/>
      <c r="F4" s="21"/>
      <c r="G4" s="25" t="s">
        <v>33</v>
      </c>
      <c r="H4" s="24"/>
      <c r="I4" s="24"/>
      <c r="J4" s="24"/>
      <c r="K4" s="24"/>
      <c r="L4" s="24"/>
      <c r="M4" s="24"/>
      <c r="N4" s="24"/>
      <c r="O4" s="24"/>
      <c r="P4" s="24"/>
    </row>
    <row r="5" spans="3:16" s="13" customFormat="1" ht="18">
      <c r="C5" s="21"/>
      <c r="D5" s="20" t="s">
        <v>34</v>
      </c>
      <c r="E5" s="26"/>
      <c r="F5" s="21"/>
      <c r="G5" s="32">
        <v>2018</v>
      </c>
      <c r="H5" s="27">
        <f t="shared" ref="H5:P5" si="0">G5+1</f>
        <v>2019</v>
      </c>
      <c r="I5" s="27">
        <f t="shared" si="0"/>
        <v>2020</v>
      </c>
      <c r="J5" s="27">
        <f t="shared" si="0"/>
        <v>2021</v>
      </c>
      <c r="K5" s="27">
        <f t="shared" si="0"/>
        <v>2022</v>
      </c>
      <c r="L5" s="27">
        <f t="shared" si="0"/>
        <v>2023</v>
      </c>
      <c r="M5" s="27">
        <f t="shared" si="0"/>
        <v>2024</v>
      </c>
      <c r="N5" s="27">
        <f t="shared" si="0"/>
        <v>2025</v>
      </c>
      <c r="O5" s="27">
        <f t="shared" si="0"/>
        <v>2026</v>
      </c>
      <c r="P5" s="27">
        <f t="shared" si="0"/>
        <v>2027</v>
      </c>
    </row>
    <row r="6" spans="3:16" s="11" customFormat="1" ht="18">
      <c r="C6" s="21"/>
      <c r="D6" s="20"/>
      <c r="E6" s="31" t="s">
        <v>1</v>
      </c>
      <c r="F6" s="28"/>
      <c r="G6" s="31"/>
      <c r="H6" s="31"/>
      <c r="I6" s="31"/>
      <c r="J6" s="31"/>
      <c r="K6" s="31"/>
      <c r="L6" s="31"/>
      <c r="M6" s="31"/>
      <c r="N6" s="31"/>
      <c r="O6" s="31"/>
      <c r="P6" s="31"/>
    </row>
    <row r="7" spans="3:16" s="11" customFormat="1" ht="18">
      <c r="C7" s="21"/>
      <c r="D7" s="20"/>
      <c r="E7" s="31" t="s">
        <v>35</v>
      </c>
      <c r="F7" s="28"/>
      <c r="G7" s="31">
        <v>1000</v>
      </c>
      <c r="H7" s="31">
        <v>1000</v>
      </c>
      <c r="I7" s="31">
        <v>1000</v>
      </c>
      <c r="J7" s="31">
        <v>1000</v>
      </c>
      <c r="K7" s="31">
        <v>1000</v>
      </c>
      <c r="L7" s="31">
        <v>1500</v>
      </c>
      <c r="M7" s="31">
        <f>L7*1.05</f>
        <v>1575</v>
      </c>
      <c r="N7" s="31">
        <f>M7*1.05</f>
        <v>1653.75</v>
      </c>
      <c r="O7" s="31">
        <f>N7*1.05</f>
        <v>1736.4375</v>
      </c>
      <c r="P7" s="31">
        <f>O7*1.05</f>
        <v>1823.2593750000001</v>
      </c>
    </row>
    <row r="8" spans="3:16" s="11" customFormat="1" ht="18">
      <c r="C8" s="21"/>
      <c r="D8" s="20"/>
      <c r="E8" s="31" t="s">
        <v>36</v>
      </c>
      <c r="F8" s="28"/>
      <c r="G8" s="31"/>
      <c r="H8" s="31"/>
      <c r="I8" s="31"/>
      <c r="J8" s="31"/>
      <c r="K8" s="31"/>
      <c r="L8" s="31"/>
      <c r="M8" s="31"/>
      <c r="N8" s="31"/>
      <c r="O8" s="31"/>
      <c r="P8" s="31"/>
    </row>
    <row r="9" spans="3:16" s="11" customFormat="1" ht="18">
      <c r="C9" s="21"/>
      <c r="D9" s="20"/>
      <c r="E9" s="31" t="s">
        <v>0</v>
      </c>
      <c r="F9" s="28"/>
      <c r="G9" s="31"/>
      <c r="H9" s="31"/>
      <c r="I9" s="31"/>
      <c r="J9" s="31"/>
      <c r="K9" s="31"/>
      <c r="L9" s="31"/>
      <c r="M9" s="31"/>
      <c r="N9" s="31"/>
      <c r="O9" s="31"/>
      <c r="P9" s="31"/>
    </row>
    <row r="10" spans="3:16" s="11" customFormat="1" ht="18">
      <c r="C10" s="21"/>
      <c r="D10" s="20"/>
      <c r="E10" s="31"/>
      <c r="F10" s="28"/>
      <c r="G10" s="31"/>
      <c r="H10" s="31"/>
      <c r="I10" s="31"/>
      <c r="J10" s="31"/>
      <c r="K10" s="31"/>
      <c r="L10" s="31"/>
      <c r="M10" s="31">
        <v>1200</v>
      </c>
      <c r="N10" s="31">
        <f>M10*1.1+4000</f>
        <v>5320</v>
      </c>
      <c r="O10" s="31">
        <f>N10*1.1+4000</f>
        <v>9852</v>
      </c>
      <c r="P10" s="31">
        <f>O10*1.1+4000</f>
        <v>14837.2</v>
      </c>
    </row>
    <row r="11" spans="3:16" s="11" customFormat="1" ht="18">
      <c r="C11" s="21"/>
      <c r="D11" s="20"/>
      <c r="E11" s="31" t="s">
        <v>13</v>
      </c>
      <c r="F11" s="28"/>
      <c r="G11" s="31"/>
      <c r="H11" s="31"/>
      <c r="I11" s="31"/>
      <c r="J11" s="31"/>
      <c r="K11" s="31"/>
      <c r="L11" s="31"/>
      <c r="M11" s="31"/>
      <c r="N11" s="31"/>
      <c r="O11" s="31"/>
      <c r="P11" s="31"/>
    </row>
    <row r="12" spans="3:16" s="11" customFormat="1" ht="18">
      <c r="C12" s="21"/>
      <c r="D12" s="20"/>
      <c r="E12" s="31" t="s">
        <v>14</v>
      </c>
      <c r="F12" s="28"/>
      <c r="G12" s="31"/>
      <c r="H12" s="31"/>
      <c r="I12" s="31"/>
      <c r="J12" s="31"/>
      <c r="K12" s="31"/>
      <c r="L12" s="31"/>
      <c r="M12" s="31"/>
      <c r="N12" s="31"/>
      <c r="O12" s="31"/>
      <c r="P12" s="31"/>
    </row>
    <row r="13" spans="3:16" s="11" customFormat="1" ht="18">
      <c r="C13" s="21"/>
      <c r="D13" s="20"/>
      <c r="E13" s="31" t="s">
        <v>15</v>
      </c>
      <c r="F13" s="28"/>
      <c r="G13" s="31"/>
      <c r="H13" s="31"/>
      <c r="I13" s="31"/>
      <c r="J13" s="31"/>
      <c r="K13" s="31"/>
      <c r="L13" s="31"/>
      <c r="M13" s="31"/>
      <c r="N13" s="31"/>
      <c r="O13" s="31"/>
      <c r="P13" s="31"/>
    </row>
    <row r="14" spans="3:16" s="11" customFormat="1" ht="18">
      <c r="C14" s="21"/>
      <c r="D14" s="20"/>
      <c r="E14" s="31" t="s">
        <v>16</v>
      </c>
      <c r="F14" s="28"/>
      <c r="G14" s="31"/>
      <c r="H14" s="31"/>
      <c r="I14" s="31"/>
      <c r="J14" s="31"/>
      <c r="K14" s="31"/>
      <c r="L14" s="31"/>
      <c r="M14" s="31"/>
      <c r="N14" s="31"/>
      <c r="O14" s="31"/>
      <c r="P14" s="31"/>
    </row>
    <row r="15" spans="3:16" s="11" customFormat="1" ht="18">
      <c r="C15" s="21"/>
      <c r="D15" s="20"/>
      <c r="E15" s="31" t="s">
        <v>37</v>
      </c>
      <c r="F15" s="28"/>
      <c r="G15" s="31"/>
      <c r="H15" s="31"/>
      <c r="I15" s="31"/>
      <c r="J15" s="31"/>
      <c r="K15" s="31"/>
      <c r="L15" s="31"/>
      <c r="M15" s="31"/>
      <c r="N15" s="31"/>
      <c r="O15" s="31"/>
      <c r="P15" s="31"/>
    </row>
    <row r="16" spans="3:16" s="11" customFormat="1" ht="18">
      <c r="C16" s="21"/>
      <c r="D16" s="20"/>
      <c r="E16" s="31" t="s">
        <v>0</v>
      </c>
      <c r="F16" s="28"/>
      <c r="G16" s="31"/>
      <c r="H16" s="31"/>
      <c r="I16" s="31"/>
      <c r="J16" s="31"/>
      <c r="K16" s="31"/>
      <c r="L16" s="31"/>
      <c r="M16" s="31"/>
      <c r="N16" s="31"/>
      <c r="O16" s="31"/>
      <c r="P16" s="31"/>
    </row>
    <row r="17" spans="3:16" ht="18">
      <c r="C17" s="21"/>
      <c r="D17" s="20"/>
      <c r="E17" s="28" t="s">
        <v>0</v>
      </c>
      <c r="F17" s="21"/>
      <c r="G17" s="24"/>
      <c r="H17" s="24"/>
      <c r="I17" s="24"/>
      <c r="J17" s="24"/>
      <c r="K17" s="24"/>
      <c r="L17" s="24"/>
      <c r="M17" s="24"/>
      <c r="N17" s="24"/>
      <c r="O17" s="24"/>
      <c r="P17" s="24"/>
    </row>
    <row r="18" spans="3:16" s="13" customFormat="1" ht="18">
      <c r="C18" s="21"/>
      <c r="D18" s="20"/>
      <c r="E18" s="29" t="s">
        <v>38</v>
      </c>
      <c r="F18" s="29"/>
      <c r="G18" s="30">
        <f t="shared" ref="G18:P18" si="1">SUM(G6:G16)</f>
        <v>1000</v>
      </c>
      <c r="H18" s="30">
        <f t="shared" si="1"/>
        <v>1000</v>
      </c>
      <c r="I18" s="30">
        <f t="shared" si="1"/>
        <v>1000</v>
      </c>
      <c r="J18" s="30">
        <f t="shared" si="1"/>
        <v>1000</v>
      </c>
      <c r="K18" s="30">
        <f t="shared" si="1"/>
        <v>1000</v>
      </c>
      <c r="L18" s="30">
        <f t="shared" si="1"/>
        <v>1500</v>
      </c>
      <c r="M18" s="30">
        <f t="shared" si="1"/>
        <v>2775</v>
      </c>
      <c r="N18" s="30">
        <f t="shared" si="1"/>
        <v>6973.75</v>
      </c>
      <c r="O18" s="30">
        <f t="shared" si="1"/>
        <v>11588.4375</v>
      </c>
      <c r="P18" s="30">
        <f t="shared" si="1"/>
        <v>16660.459375000002</v>
      </c>
    </row>
    <row r="19" spans="3:16" ht="18">
      <c r="C19" s="21"/>
      <c r="D19" s="20"/>
      <c r="E19" s="21"/>
      <c r="F19" s="21"/>
      <c r="G19" s="24"/>
      <c r="H19" s="24"/>
      <c r="I19" s="24"/>
      <c r="J19" s="24"/>
      <c r="K19" s="24"/>
      <c r="L19" s="24"/>
      <c r="M19" s="24"/>
      <c r="N19" s="24"/>
      <c r="O19" s="24"/>
      <c r="P19" s="24"/>
    </row>
    <row r="20" spans="3:16" s="11" customFormat="1" ht="18">
      <c r="C20" s="21"/>
      <c r="D20" s="20"/>
      <c r="E20" s="31" t="s">
        <v>39</v>
      </c>
      <c r="F20" s="28"/>
      <c r="G20" s="31"/>
      <c r="H20" s="31"/>
      <c r="I20" s="31"/>
      <c r="J20" s="31"/>
      <c r="K20" s="31"/>
      <c r="L20" s="31"/>
      <c r="M20" s="31">
        <v>350000</v>
      </c>
      <c r="N20" s="31">
        <f>M20*1.03</f>
        <v>360500</v>
      </c>
      <c r="O20" s="31">
        <f>N20*1.03</f>
        <v>371315</v>
      </c>
      <c r="P20" s="31">
        <f>O20*1.03</f>
        <v>382454.45</v>
      </c>
    </row>
    <row r="21" spans="3:16" s="11" customFormat="1" ht="18">
      <c r="C21" s="21"/>
      <c r="D21" s="20"/>
      <c r="E21" s="31" t="s">
        <v>40</v>
      </c>
      <c r="F21" s="28"/>
      <c r="G21" s="31"/>
      <c r="H21" s="31"/>
      <c r="I21" s="31"/>
      <c r="J21" s="31"/>
      <c r="K21" s="31"/>
      <c r="L21" s="31"/>
      <c r="M21" s="31"/>
      <c r="N21" s="31"/>
      <c r="O21" s="31"/>
      <c r="P21" s="31"/>
    </row>
    <row r="22" spans="3:16" s="11" customFormat="1" ht="18">
      <c r="C22" s="21"/>
      <c r="D22" s="20"/>
      <c r="E22" s="31" t="s">
        <v>41</v>
      </c>
      <c r="F22" s="28"/>
      <c r="G22" s="31"/>
      <c r="H22" s="31"/>
      <c r="I22" s="31"/>
      <c r="J22" s="31"/>
      <c r="K22" s="31"/>
      <c r="L22" s="31"/>
      <c r="M22" s="31"/>
      <c r="N22" s="31"/>
      <c r="O22" s="31"/>
      <c r="P22" s="31"/>
    </row>
    <row r="23" spans="3:16" s="11" customFormat="1" ht="18">
      <c r="C23" s="21"/>
      <c r="D23" s="20"/>
      <c r="E23" s="40" t="s">
        <v>42</v>
      </c>
      <c r="F23" s="28"/>
      <c r="G23" s="31"/>
      <c r="H23" s="31"/>
      <c r="I23" s="31"/>
      <c r="J23" s="31"/>
      <c r="K23" s="31"/>
      <c r="L23" s="31"/>
      <c r="M23" s="31"/>
      <c r="N23" s="31"/>
      <c r="O23" s="31"/>
      <c r="P23" s="31"/>
    </row>
    <row r="24" spans="3:16" s="11" customFormat="1" ht="18">
      <c r="C24" s="21"/>
      <c r="D24" s="20"/>
      <c r="E24" s="40" t="s">
        <v>0</v>
      </c>
      <c r="F24" s="28"/>
      <c r="G24" s="31"/>
      <c r="H24" s="31"/>
      <c r="I24" s="31"/>
      <c r="J24" s="31"/>
      <c r="K24" s="31"/>
      <c r="L24" s="31"/>
      <c r="M24" s="31"/>
      <c r="N24" s="31"/>
      <c r="O24" s="31"/>
      <c r="P24" s="31"/>
    </row>
    <row r="25" spans="3:16" s="11" customFormat="1" ht="18">
      <c r="C25" s="21"/>
      <c r="D25" s="20"/>
      <c r="E25" s="40" t="s">
        <v>0</v>
      </c>
      <c r="F25" s="28"/>
      <c r="G25" s="31"/>
      <c r="H25" s="31"/>
      <c r="I25" s="31"/>
      <c r="J25" s="31"/>
      <c r="K25" s="31"/>
      <c r="L25" s="31"/>
      <c r="M25" s="31"/>
      <c r="N25" s="31"/>
      <c r="O25" s="31"/>
      <c r="P25" s="31"/>
    </row>
    <row r="26" spans="3:16" s="11" customFormat="1" ht="18">
      <c r="C26" s="21"/>
      <c r="D26" s="20"/>
      <c r="E26" s="40" t="s">
        <v>0</v>
      </c>
      <c r="F26" s="28"/>
      <c r="G26" s="31"/>
      <c r="H26" s="31"/>
      <c r="I26" s="31"/>
      <c r="J26" s="31"/>
      <c r="K26" s="31"/>
      <c r="L26" s="31"/>
      <c r="M26" s="31"/>
      <c r="N26" s="31"/>
      <c r="O26" s="31"/>
      <c r="P26" s="31"/>
    </row>
    <row r="27" spans="3:16" s="11" customFormat="1" ht="18">
      <c r="C27" s="21"/>
      <c r="D27" s="20"/>
      <c r="E27" s="40" t="s">
        <v>0</v>
      </c>
      <c r="F27" s="28"/>
      <c r="G27" s="31"/>
      <c r="H27" s="31"/>
      <c r="I27" s="31"/>
      <c r="J27" s="31"/>
      <c r="K27" s="31"/>
      <c r="L27" s="31"/>
      <c r="M27" s="31"/>
      <c r="N27" s="31"/>
      <c r="O27" s="31"/>
      <c r="P27" s="31"/>
    </row>
    <row r="28" spans="3:16" s="11" customFormat="1" ht="18">
      <c r="C28" s="21"/>
      <c r="D28" s="20"/>
      <c r="E28" s="40" t="s">
        <v>0</v>
      </c>
      <c r="F28" s="28"/>
      <c r="G28" s="31"/>
      <c r="H28" s="31"/>
      <c r="I28" s="31"/>
      <c r="J28" s="31"/>
      <c r="K28" s="31"/>
      <c r="L28" s="31"/>
      <c r="M28" s="31"/>
      <c r="N28" s="31"/>
      <c r="O28" s="31"/>
      <c r="P28" s="31"/>
    </row>
    <row r="29" spans="3:16" s="11" customFormat="1" ht="18">
      <c r="C29" s="21"/>
      <c r="D29" s="20"/>
      <c r="E29" s="31" t="s">
        <v>43</v>
      </c>
      <c r="F29" s="28"/>
      <c r="G29" s="31"/>
      <c r="H29" s="31"/>
      <c r="I29" s="31"/>
      <c r="J29" s="31"/>
      <c r="K29" s="31"/>
      <c r="L29" s="31"/>
      <c r="M29" s="31"/>
      <c r="N29" s="31"/>
      <c r="O29" s="31"/>
      <c r="P29" s="31"/>
    </row>
    <row r="30" spans="3:16" s="11" customFormat="1" ht="18">
      <c r="C30" s="21"/>
      <c r="D30" s="20"/>
      <c r="E30" s="31" t="s">
        <v>44</v>
      </c>
      <c r="F30" s="28"/>
      <c r="G30" s="31"/>
      <c r="H30" s="31"/>
      <c r="I30" s="31"/>
      <c r="J30" s="31"/>
      <c r="K30" s="31"/>
      <c r="L30" s="31"/>
      <c r="M30" s="31"/>
      <c r="N30" s="31"/>
      <c r="O30" s="31"/>
      <c r="P30" s="31"/>
    </row>
    <row r="31" spans="3:16" s="11" customFormat="1" ht="18">
      <c r="C31" s="21"/>
      <c r="D31" s="20"/>
      <c r="E31" s="40" t="s">
        <v>45</v>
      </c>
      <c r="F31" s="28"/>
      <c r="G31" s="31"/>
      <c r="H31" s="31"/>
      <c r="I31" s="31"/>
      <c r="J31" s="31"/>
      <c r="K31" s="31"/>
      <c r="L31" s="31"/>
      <c r="M31" s="31"/>
      <c r="N31" s="31"/>
      <c r="O31" s="31"/>
      <c r="P31" s="31"/>
    </row>
    <row r="32" spans="3:16" s="11" customFormat="1" ht="18">
      <c r="C32" s="21"/>
      <c r="D32" s="20"/>
      <c r="E32" s="40" t="s">
        <v>46</v>
      </c>
      <c r="F32" s="28"/>
      <c r="G32" s="31"/>
      <c r="H32" s="31"/>
      <c r="I32" s="31"/>
      <c r="J32" s="31"/>
      <c r="K32" s="31"/>
      <c r="L32" s="31"/>
      <c r="M32" s="31"/>
      <c r="N32" s="31"/>
      <c r="O32" s="31"/>
      <c r="P32" s="31"/>
    </row>
    <row r="33" spans="3:16" s="11" customFormat="1" ht="18">
      <c r="C33" s="21"/>
      <c r="D33" s="20"/>
      <c r="E33" s="40" t="s">
        <v>47</v>
      </c>
      <c r="F33" s="28"/>
      <c r="G33" s="31"/>
      <c r="H33" s="31"/>
      <c r="I33" s="31"/>
      <c r="J33" s="31"/>
      <c r="K33" s="31"/>
      <c r="L33" s="31"/>
      <c r="M33" s="31"/>
      <c r="N33" s="31"/>
      <c r="O33" s="31"/>
      <c r="P33" s="31"/>
    </row>
    <row r="34" spans="3:16" ht="18">
      <c r="C34" s="21"/>
      <c r="D34" s="20"/>
      <c r="E34" s="21"/>
      <c r="F34" s="21"/>
      <c r="G34" s="24"/>
      <c r="H34" s="24"/>
      <c r="I34" s="24"/>
      <c r="J34" s="24"/>
      <c r="K34" s="24"/>
      <c r="L34" s="24"/>
      <c r="M34" s="24"/>
      <c r="N34" s="24"/>
      <c r="O34" s="24"/>
      <c r="P34" s="24"/>
    </row>
    <row r="35" spans="3:16" s="13" customFormat="1" ht="18">
      <c r="C35" s="21"/>
      <c r="D35" s="20"/>
      <c r="E35" s="29" t="s">
        <v>48</v>
      </c>
      <c r="F35" s="29"/>
      <c r="G35" s="30">
        <f t="shared" ref="G35:P35" si="2">SUM(G18:G33)</f>
        <v>1000</v>
      </c>
      <c r="H35" s="30">
        <f t="shared" si="2"/>
        <v>1000</v>
      </c>
      <c r="I35" s="30">
        <f t="shared" si="2"/>
        <v>1000</v>
      </c>
      <c r="J35" s="30">
        <f t="shared" si="2"/>
        <v>1000</v>
      </c>
      <c r="K35" s="30">
        <f t="shared" si="2"/>
        <v>1000</v>
      </c>
      <c r="L35" s="30">
        <f t="shared" si="2"/>
        <v>1500</v>
      </c>
      <c r="M35" s="30">
        <f t="shared" si="2"/>
        <v>352775</v>
      </c>
      <c r="N35" s="30">
        <f t="shared" si="2"/>
        <v>367473.75</v>
      </c>
      <c r="O35" s="30">
        <f t="shared" si="2"/>
        <v>382903.4375</v>
      </c>
      <c r="P35" s="30">
        <f t="shared" si="2"/>
        <v>399114.90937499999</v>
      </c>
    </row>
    <row r="36" spans="3:16" ht="18">
      <c r="C36" s="21"/>
      <c r="D36" s="20"/>
      <c r="E36" s="21"/>
      <c r="F36" s="21"/>
      <c r="G36" s="24"/>
      <c r="H36" s="24"/>
      <c r="I36" s="24"/>
      <c r="J36" s="24"/>
      <c r="K36" s="24"/>
      <c r="L36" s="24"/>
      <c r="M36" s="24"/>
      <c r="N36" s="24"/>
      <c r="O36" s="24"/>
      <c r="P36" s="24"/>
    </row>
    <row r="37" spans="3:16" s="13" customFormat="1" ht="18">
      <c r="C37" s="21"/>
      <c r="D37" s="20" t="s">
        <v>49</v>
      </c>
      <c r="E37" s="26"/>
      <c r="F37" s="21"/>
      <c r="G37" s="24"/>
      <c r="H37" s="24"/>
      <c r="I37" s="24"/>
      <c r="J37" s="24"/>
      <c r="K37" s="24"/>
      <c r="L37" s="24"/>
      <c r="M37" s="24"/>
      <c r="N37" s="24"/>
      <c r="O37" s="24"/>
      <c r="P37" s="24"/>
    </row>
    <row r="38" spans="3:16" s="11" customFormat="1" ht="18">
      <c r="C38" s="21"/>
      <c r="D38" s="20"/>
      <c r="E38" s="31" t="s">
        <v>50</v>
      </c>
      <c r="F38" s="28"/>
      <c r="G38" s="31">
        <v>1000</v>
      </c>
      <c r="H38" s="31">
        <v>3000</v>
      </c>
      <c r="I38" s="31">
        <v>6000</v>
      </c>
      <c r="J38" s="31">
        <v>9000</v>
      </c>
      <c r="K38" s="31">
        <v>12000</v>
      </c>
      <c r="L38" s="31"/>
      <c r="M38" s="31"/>
      <c r="N38" s="31"/>
      <c r="O38" s="31"/>
      <c r="P38" s="31"/>
    </row>
    <row r="39" spans="3:16" s="11" customFormat="1" ht="18">
      <c r="C39" s="21"/>
      <c r="D39" s="20"/>
      <c r="E39" s="31" t="s">
        <v>51</v>
      </c>
      <c r="F39" s="28"/>
      <c r="G39" s="31"/>
      <c r="H39" s="31"/>
      <c r="I39" s="31"/>
      <c r="J39" s="31"/>
      <c r="K39" s="31"/>
      <c r="L39" s="31"/>
      <c r="M39" s="31"/>
      <c r="N39" s="31"/>
      <c r="O39" s="31"/>
      <c r="P39" s="31"/>
    </row>
    <row r="40" spans="3:16" s="11" customFormat="1" ht="18">
      <c r="C40" s="21"/>
      <c r="D40" s="20"/>
      <c r="E40" s="31" t="s">
        <v>52</v>
      </c>
      <c r="F40" s="28"/>
      <c r="G40" s="31"/>
      <c r="H40" s="31"/>
      <c r="I40" s="31"/>
      <c r="J40" s="31"/>
      <c r="K40" s="31"/>
      <c r="L40" s="31"/>
      <c r="M40" s="31"/>
      <c r="N40" s="31"/>
      <c r="O40" s="31"/>
      <c r="P40" s="31"/>
    </row>
    <row r="41" spans="3:16" s="11" customFormat="1" ht="18">
      <c r="C41" s="21"/>
      <c r="D41" s="20"/>
      <c r="E41" s="31" t="s">
        <v>53</v>
      </c>
      <c r="F41" s="28"/>
      <c r="G41" s="31">
        <v>10000</v>
      </c>
      <c r="H41" s="31">
        <v>10000</v>
      </c>
      <c r="I41" s="31">
        <v>10000</v>
      </c>
      <c r="J41" s="31">
        <v>10000</v>
      </c>
      <c r="K41" s="31">
        <v>10000</v>
      </c>
      <c r="L41" s="31"/>
      <c r="M41" s="31"/>
      <c r="N41" s="31"/>
      <c r="O41" s="31"/>
      <c r="P41" s="31"/>
    </row>
    <row r="42" spans="3:16" ht="18">
      <c r="C42" s="21"/>
      <c r="D42" s="20"/>
      <c r="E42" s="21"/>
      <c r="F42" s="21"/>
      <c r="G42" s="24"/>
      <c r="H42" s="24"/>
      <c r="I42" s="24"/>
      <c r="J42" s="24"/>
      <c r="K42" s="24"/>
      <c r="L42" s="24"/>
      <c r="M42" s="24"/>
      <c r="N42" s="24"/>
      <c r="O42" s="24"/>
      <c r="P42" s="24"/>
    </row>
    <row r="43" spans="3:16" s="13" customFormat="1" ht="18">
      <c r="C43" s="21"/>
      <c r="D43" s="20"/>
      <c r="E43" s="29" t="s">
        <v>54</v>
      </c>
      <c r="F43" s="29"/>
      <c r="G43" s="30">
        <f t="shared" ref="G43:P43" si="3">G38+G41</f>
        <v>11000</v>
      </c>
      <c r="H43" s="30">
        <f t="shared" si="3"/>
        <v>13000</v>
      </c>
      <c r="I43" s="30">
        <f t="shared" si="3"/>
        <v>16000</v>
      </c>
      <c r="J43" s="30">
        <f t="shared" si="3"/>
        <v>19000</v>
      </c>
      <c r="K43" s="30">
        <f t="shared" si="3"/>
        <v>22000</v>
      </c>
      <c r="L43" s="30">
        <f t="shared" si="3"/>
        <v>0</v>
      </c>
      <c r="M43" s="30">
        <f t="shared" si="3"/>
        <v>0</v>
      </c>
      <c r="N43" s="30">
        <f t="shared" si="3"/>
        <v>0</v>
      </c>
      <c r="O43" s="30">
        <f t="shared" si="3"/>
        <v>0</v>
      </c>
      <c r="P43" s="30">
        <f t="shared" si="3"/>
        <v>0</v>
      </c>
    </row>
    <row r="44" spans="3:16" ht="18">
      <c r="C44" s="21"/>
      <c r="D44" s="20"/>
      <c r="E44" s="21"/>
      <c r="F44" s="21"/>
      <c r="G44" s="24"/>
      <c r="H44" s="24"/>
      <c r="I44" s="24"/>
      <c r="J44" s="24"/>
      <c r="K44" s="24"/>
      <c r="L44" s="24"/>
      <c r="M44" s="24"/>
      <c r="N44" s="24"/>
      <c r="O44" s="24"/>
      <c r="P44" s="24"/>
    </row>
    <row r="45" spans="3:16" s="11" customFormat="1" ht="18">
      <c r="C45" s="21"/>
      <c r="D45" s="20"/>
      <c r="E45" s="31" t="s">
        <v>55</v>
      </c>
      <c r="F45" s="28"/>
      <c r="G45" s="31"/>
      <c r="H45" s="31"/>
      <c r="I45" s="31"/>
      <c r="J45" s="31"/>
      <c r="K45" s="31"/>
      <c r="L45" s="31"/>
      <c r="M45" s="31">
        <v>300000</v>
      </c>
      <c r="N45" s="31">
        <f>M45*0.97</f>
        <v>291000</v>
      </c>
      <c r="O45" s="31">
        <f>N45*0.97</f>
        <v>282270</v>
      </c>
      <c r="P45" s="31">
        <f>O45*0.97</f>
        <v>273801.89999999997</v>
      </c>
    </row>
    <row r="46" spans="3:16" s="11" customFormat="1" ht="18">
      <c r="C46" s="21"/>
      <c r="D46" s="20"/>
      <c r="E46" s="31" t="s">
        <v>56</v>
      </c>
      <c r="F46" s="28"/>
      <c r="G46" s="31"/>
      <c r="H46" s="31"/>
      <c r="I46" s="31"/>
      <c r="J46" s="31"/>
      <c r="K46" s="31"/>
      <c r="L46" s="31"/>
      <c r="M46" s="31"/>
      <c r="N46" s="31"/>
      <c r="O46" s="31"/>
      <c r="P46" s="31"/>
    </row>
    <row r="47" spans="3:16" s="11" customFormat="1" ht="18">
      <c r="C47" s="21"/>
      <c r="D47" s="20"/>
      <c r="E47" s="31" t="s">
        <v>57</v>
      </c>
      <c r="F47" s="28"/>
      <c r="G47" s="31"/>
      <c r="H47" s="31"/>
      <c r="I47" s="31"/>
      <c r="J47" s="31"/>
      <c r="K47" s="31"/>
      <c r="L47" s="31"/>
      <c r="M47" s="31"/>
      <c r="N47" s="31"/>
      <c r="O47" s="31"/>
      <c r="P47" s="31"/>
    </row>
    <row r="48" spans="3:16" ht="18">
      <c r="C48" s="21"/>
      <c r="D48" s="20"/>
      <c r="E48" s="21"/>
      <c r="F48" s="21"/>
      <c r="G48" s="24"/>
      <c r="H48" s="24"/>
      <c r="I48" s="24"/>
      <c r="J48" s="24"/>
      <c r="K48" s="24"/>
      <c r="L48" s="24"/>
      <c r="M48" s="24"/>
      <c r="N48" s="24"/>
      <c r="O48" s="24"/>
      <c r="P48" s="24"/>
    </row>
    <row r="49" spans="3:16" s="13" customFormat="1" ht="18">
      <c r="C49" s="21"/>
      <c r="D49" s="20"/>
      <c r="E49" s="29" t="s">
        <v>58</v>
      </c>
      <c r="F49" s="29"/>
      <c r="G49" s="30">
        <f t="shared" ref="G49:P49" si="4">SUM(G43:G47)</f>
        <v>11000</v>
      </c>
      <c r="H49" s="30">
        <f t="shared" si="4"/>
        <v>13000</v>
      </c>
      <c r="I49" s="30">
        <f t="shared" si="4"/>
        <v>16000</v>
      </c>
      <c r="J49" s="30">
        <f t="shared" si="4"/>
        <v>19000</v>
      </c>
      <c r="K49" s="30">
        <f t="shared" si="4"/>
        <v>22000</v>
      </c>
      <c r="L49" s="30">
        <f t="shared" si="4"/>
        <v>0</v>
      </c>
      <c r="M49" s="30">
        <f t="shared" si="4"/>
        <v>300000</v>
      </c>
      <c r="N49" s="30">
        <f t="shared" si="4"/>
        <v>291000</v>
      </c>
      <c r="O49" s="30">
        <f t="shared" si="4"/>
        <v>282270</v>
      </c>
      <c r="P49" s="30">
        <f t="shared" si="4"/>
        <v>273801.89999999997</v>
      </c>
    </row>
    <row r="50" spans="3:16" ht="18">
      <c r="C50" s="21"/>
      <c r="D50" s="20"/>
      <c r="E50" s="21"/>
      <c r="F50" s="21"/>
      <c r="G50" s="24"/>
      <c r="H50" s="24"/>
      <c r="I50" s="24"/>
      <c r="J50" s="24"/>
      <c r="K50" s="24"/>
      <c r="L50" s="24"/>
      <c r="M50" s="24"/>
      <c r="N50" s="24"/>
      <c r="O50" s="24"/>
      <c r="P50" s="24"/>
    </row>
    <row r="51" spans="3:16" s="13" customFormat="1" ht="18">
      <c r="C51" s="21"/>
      <c r="D51" s="20" t="s">
        <v>59</v>
      </c>
      <c r="E51" s="21"/>
      <c r="F51" s="21"/>
      <c r="G51" s="30">
        <f t="shared" ref="G51:P51" si="5">G35-G49</f>
        <v>-10000</v>
      </c>
      <c r="H51" s="30">
        <f t="shared" si="5"/>
        <v>-12000</v>
      </c>
      <c r="I51" s="30">
        <f t="shared" si="5"/>
        <v>-15000</v>
      </c>
      <c r="J51" s="30">
        <f t="shared" si="5"/>
        <v>-18000</v>
      </c>
      <c r="K51" s="30">
        <f t="shared" si="5"/>
        <v>-21000</v>
      </c>
      <c r="L51" s="30">
        <f t="shared" si="5"/>
        <v>1500</v>
      </c>
      <c r="M51" s="30">
        <f t="shared" si="5"/>
        <v>52775</v>
      </c>
      <c r="N51" s="30">
        <f t="shared" si="5"/>
        <v>76473.75</v>
      </c>
      <c r="O51" s="30">
        <f t="shared" si="5"/>
        <v>100633.4375</v>
      </c>
      <c r="P51" s="30">
        <f t="shared" si="5"/>
        <v>125313.00937500002</v>
      </c>
    </row>
    <row r="52" spans="3:16" ht="18">
      <c r="C52" s="21"/>
      <c r="D52" s="20"/>
      <c r="E52" s="21"/>
      <c r="F52" s="21"/>
      <c r="G52" s="24"/>
      <c r="H52" s="24"/>
      <c r="I52" s="24"/>
      <c r="J52" s="24"/>
      <c r="K52" s="24"/>
      <c r="L52" s="24"/>
      <c r="M52" s="24"/>
      <c r="N52" s="24"/>
      <c r="O52" s="24"/>
      <c r="P52" s="24"/>
    </row>
    <row r="53" spans="3:16" s="13" customFormat="1" ht="18">
      <c r="C53" s="21"/>
      <c r="D53" s="20" t="s">
        <v>60</v>
      </c>
      <c r="E53" s="21"/>
      <c r="F53" s="21"/>
      <c r="G53" s="30">
        <f t="shared" ref="G53:P53" si="6">G49+G51</f>
        <v>1000</v>
      </c>
      <c r="H53" s="30">
        <f t="shared" si="6"/>
        <v>1000</v>
      </c>
      <c r="I53" s="30">
        <f t="shared" si="6"/>
        <v>1000</v>
      </c>
      <c r="J53" s="30">
        <f t="shared" si="6"/>
        <v>1000</v>
      </c>
      <c r="K53" s="30">
        <f t="shared" si="6"/>
        <v>1000</v>
      </c>
      <c r="L53" s="30">
        <f t="shared" si="6"/>
        <v>1500</v>
      </c>
      <c r="M53" s="30">
        <f t="shared" si="6"/>
        <v>352775</v>
      </c>
      <c r="N53" s="30">
        <f t="shared" si="6"/>
        <v>367473.75</v>
      </c>
      <c r="O53" s="30">
        <f t="shared" si="6"/>
        <v>382903.4375</v>
      </c>
      <c r="P53" s="30">
        <f t="shared" si="6"/>
        <v>399114.90937499999</v>
      </c>
    </row>
    <row r="54" spans="3:16" ht="18">
      <c r="C54" s="21"/>
      <c r="D54" s="20"/>
      <c r="E54" s="21"/>
    </row>
    <row r="55" spans="3:16" ht="18">
      <c r="C55" s="21"/>
      <c r="D55" s="20"/>
      <c r="E55" s="21"/>
    </row>
  </sheetData>
  <sheetProtection sheet="1" objects="1" scenarios="1" selectLockedCells="1"/>
  <mergeCells count="1">
    <mergeCell ref="H2:I2"/>
  </mergeCells>
  <pageMargins left="0.75" right="0.5" top="1" bottom="1" header="0.5" footer="0.5"/>
  <pageSetup orientation="portrait" horizontalDpi="4294967293" verticalDpi="0"/>
  <headerFooter alignWithMargins="0">
    <oddFooter>&amp;L&amp;F &amp;A&amp;R&amp;D  &amp;T</oddFooter>
  </headerFooter>
  <colBreaks count="1" manualBreakCount="1">
    <brk id="11" max="1048575" man="1"/>
  </colBreaks>
  <drawing r:id="rId1"/>
  <legacy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dimension ref="C1:O26"/>
  <sheetViews>
    <sheetView showGridLines="0" showRowColHeaders="0" zoomScale="80" zoomScaleNormal="80" zoomScalePageLayoutView="80" workbookViewId="0">
      <selection activeCell="E6" sqref="E6"/>
    </sheetView>
  </sheetViews>
  <sheetFormatPr baseColWidth="10" defaultColWidth="8.83203125" defaultRowHeight="12" x14ac:dyDescent="0"/>
  <cols>
    <col min="1" max="1" width="5.83203125" style="14" customWidth="1"/>
    <col min="2" max="2" width="75.83203125" style="14" customWidth="1"/>
    <col min="3" max="3" width="5.83203125" style="14" customWidth="1"/>
    <col min="4" max="4" width="2.6640625" style="15" customWidth="1"/>
    <col min="5" max="5" width="36.83203125" style="14" customWidth="1"/>
    <col min="6" max="15" width="14.83203125" style="16" customWidth="1"/>
    <col min="16" max="16384" width="8.83203125" style="14"/>
  </cols>
  <sheetData>
    <row r="1" spans="3:15" ht="100" customHeight="1"/>
    <row r="2" spans="3:15" ht="18">
      <c r="D2" s="17"/>
      <c r="E2" s="26"/>
      <c r="F2" s="22" t="s">
        <v>5</v>
      </c>
      <c r="G2" s="33">
        <v>39813</v>
      </c>
      <c r="H2" s="33"/>
      <c r="I2" s="34"/>
      <c r="J2" s="23" t="s">
        <v>73</v>
      </c>
      <c r="K2" s="34"/>
      <c r="L2" s="34"/>
      <c r="M2" s="34"/>
      <c r="N2" s="34"/>
      <c r="O2" s="34"/>
    </row>
    <row r="3" spans="3:15" ht="18">
      <c r="D3" s="18"/>
      <c r="E3" s="26"/>
      <c r="F3" s="34"/>
      <c r="G3" s="34"/>
      <c r="H3" s="34"/>
      <c r="I3" s="34"/>
      <c r="J3" s="34"/>
      <c r="K3" s="34"/>
      <c r="L3" s="34"/>
      <c r="M3" s="34"/>
      <c r="N3" s="34"/>
      <c r="O3" s="34"/>
    </row>
    <row r="4" spans="3:15" ht="18">
      <c r="C4" s="26"/>
      <c r="D4" s="38"/>
      <c r="E4" s="26"/>
      <c r="F4" s="35" t="s">
        <v>7</v>
      </c>
      <c r="G4" s="34"/>
      <c r="H4" s="34"/>
      <c r="I4" s="34"/>
      <c r="J4" s="34"/>
      <c r="K4" s="34"/>
      <c r="L4" s="34"/>
      <c r="M4" s="34"/>
      <c r="N4" s="34"/>
      <c r="O4" s="34"/>
    </row>
    <row r="5" spans="3:15" ht="18">
      <c r="C5" s="26"/>
      <c r="D5" s="38" t="s">
        <v>61</v>
      </c>
      <c r="E5" s="26"/>
      <c r="F5" s="32">
        <v>2009</v>
      </c>
      <c r="G5" s="32">
        <f t="shared" ref="G5:O5" si="0">F5+1</f>
        <v>2010</v>
      </c>
      <c r="H5" s="32">
        <f t="shared" si="0"/>
        <v>2011</v>
      </c>
      <c r="I5" s="32">
        <f t="shared" si="0"/>
        <v>2012</v>
      </c>
      <c r="J5" s="32">
        <f t="shared" si="0"/>
        <v>2013</v>
      </c>
      <c r="K5" s="32">
        <f t="shared" si="0"/>
        <v>2014</v>
      </c>
      <c r="L5" s="32">
        <f t="shared" si="0"/>
        <v>2015</v>
      </c>
      <c r="M5" s="32">
        <f t="shared" si="0"/>
        <v>2016</v>
      </c>
      <c r="N5" s="32">
        <f t="shared" si="0"/>
        <v>2017</v>
      </c>
      <c r="O5" s="32">
        <f t="shared" si="0"/>
        <v>2018</v>
      </c>
    </row>
    <row r="6" spans="3:15" ht="18">
      <c r="C6" s="26"/>
      <c r="D6" s="38"/>
      <c r="E6" s="31" t="s">
        <v>62</v>
      </c>
      <c r="F6" s="31">
        <v>27000</v>
      </c>
      <c r="G6" s="31">
        <v>15000</v>
      </c>
      <c r="H6" s="31">
        <v>25000</v>
      </c>
      <c r="I6" s="31">
        <v>28000</v>
      </c>
      <c r="J6" s="31">
        <v>45000</v>
      </c>
      <c r="K6" s="31">
        <v>60000</v>
      </c>
      <c r="L6" s="31">
        <v>63000</v>
      </c>
      <c r="M6" s="31">
        <v>66150</v>
      </c>
      <c r="N6" s="31">
        <v>69457.5</v>
      </c>
      <c r="O6" s="31">
        <v>72930.375</v>
      </c>
    </row>
    <row r="7" spans="3:15" ht="18">
      <c r="C7" s="26"/>
      <c r="D7" s="38"/>
      <c r="E7" s="31" t="s">
        <v>63</v>
      </c>
      <c r="F7" s="31">
        <v>0</v>
      </c>
      <c r="G7" s="31">
        <v>0</v>
      </c>
      <c r="H7" s="31">
        <v>0</v>
      </c>
      <c r="I7" s="31">
        <v>0</v>
      </c>
      <c r="J7" s="31">
        <v>0</v>
      </c>
      <c r="K7" s="31">
        <v>0</v>
      </c>
      <c r="L7" s="31">
        <v>100</v>
      </c>
      <c r="M7" s="31">
        <v>130</v>
      </c>
      <c r="N7" s="31">
        <v>169</v>
      </c>
      <c r="O7" s="31">
        <v>219.70000000000002</v>
      </c>
    </row>
    <row r="8" spans="3:15" ht="18">
      <c r="C8" s="26"/>
      <c r="D8" s="38"/>
      <c r="E8" s="31" t="s">
        <v>64</v>
      </c>
      <c r="F8" s="31">
        <v>0</v>
      </c>
      <c r="G8" s="31">
        <v>0</v>
      </c>
      <c r="H8" s="31">
        <v>0</v>
      </c>
      <c r="I8" s="31">
        <v>0</v>
      </c>
      <c r="J8" s="31">
        <v>0</v>
      </c>
      <c r="K8" s="31">
        <v>0</v>
      </c>
      <c r="L8" s="31">
        <v>0</v>
      </c>
      <c r="M8" s="31">
        <v>0</v>
      </c>
      <c r="N8" s="31">
        <v>0</v>
      </c>
      <c r="O8" s="31">
        <v>0</v>
      </c>
    </row>
    <row r="9" spans="3:15" ht="18">
      <c r="C9" s="26"/>
      <c r="D9" s="38"/>
      <c r="E9" s="31" t="s">
        <v>65</v>
      </c>
      <c r="F9" s="31">
        <v>11000</v>
      </c>
      <c r="G9" s="31">
        <v>2000</v>
      </c>
      <c r="H9" s="31">
        <v>3000</v>
      </c>
      <c r="I9" s="31">
        <v>3000</v>
      </c>
      <c r="J9" s="31">
        <v>3000</v>
      </c>
      <c r="K9" s="31">
        <v>0</v>
      </c>
      <c r="L9" s="31">
        <v>300000</v>
      </c>
      <c r="M9" s="31">
        <v>0</v>
      </c>
      <c r="N9" s="31">
        <v>0</v>
      </c>
      <c r="O9" s="31">
        <v>0</v>
      </c>
    </row>
    <row r="10" spans="3:15" ht="18">
      <c r="C10" s="26"/>
      <c r="D10" s="38"/>
      <c r="E10" s="26"/>
      <c r="F10" s="34"/>
      <c r="G10" s="34"/>
      <c r="H10" s="34"/>
      <c r="I10" s="34"/>
      <c r="J10" s="34"/>
      <c r="K10" s="34"/>
      <c r="L10" s="34"/>
      <c r="M10" s="34"/>
      <c r="N10" s="34"/>
      <c r="O10" s="34"/>
    </row>
    <row r="11" spans="3:15" ht="18">
      <c r="C11" s="26"/>
      <c r="D11" s="38"/>
      <c r="E11" s="36" t="s">
        <v>66</v>
      </c>
      <c r="F11" s="37">
        <f t="shared" ref="F11:O11" si="1">SUM(F6:F9)</f>
        <v>38000</v>
      </c>
      <c r="G11" s="37">
        <f t="shared" si="1"/>
        <v>17000</v>
      </c>
      <c r="H11" s="37">
        <f t="shared" si="1"/>
        <v>28000</v>
      </c>
      <c r="I11" s="37">
        <f t="shared" si="1"/>
        <v>31000</v>
      </c>
      <c r="J11" s="37">
        <f t="shared" si="1"/>
        <v>48000</v>
      </c>
      <c r="K11" s="37">
        <f t="shared" si="1"/>
        <v>60000</v>
      </c>
      <c r="L11" s="37">
        <f t="shared" si="1"/>
        <v>363100</v>
      </c>
      <c r="M11" s="37">
        <f t="shared" si="1"/>
        <v>66280</v>
      </c>
      <c r="N11" s="37">
        <f t="shared" si="1"/>
        <v>69626.5</v>
      </c>
      <c r="O11" s="37">
        <f t="shared" si="1"/>
        <v>73150.074999999997</v>
      </c>
    </row>
    <row r="12" spans="3:15" ht="18">
      <c r="C12" s="26"/>
      <c r="D12" s="38"/>
      <c r="E12" s="26"/>
      <c r="F12" s="34"/>
      <c r="G12" s="34"/>
      <c r="H12" s="34"/>
      <c r="I12" s="34"/>
      <c r="J12" s="34"/>
      <c r="K12" s="34"/>
      <c r="L12" s="34"/>
      <c r="M12" s="34"/>
      <c r="N12" s="34"/>
      <c r="O12" s="34"/>
    </row>
    <row r="13" spans="3:15" ht="18">
      <c r="C13" s="26"/>
      <c r="D13" s="38" t="s">
        <v>67</v>
      </c>
      <c r="E13" s="26"/>
      <c r="F13" s="34"/>
      <c r="G13" s="34"/>
      <c r="H13" s="34"/>
      <c r="I13" s="34"/>
      <c r="J13" s="34"/>
      <c r="K13" s="34"/>
      <c r="L13" s="34"/>
      <c r="M13" s="34"/>
      <c r="N13" s="34"/>
      <c r="O13" s="34"/>
    </row>
    <row r="14" spans="3:15" ht="18">
      <c r="C14" s="26"/>
      <c r="D14" s="38"/>
      <c r="E14" s="31" t="s">
        <v>68</v>
      </c>
      <c r="F14" s="31">
        <v>24400</v>
      </c>
      <c r="G14" s="31">
        <v>22000</v>
      </c>
      <c r="H14" s="31">
        <v>24000</v>
      </c>
      <c r="I14" s="31">
        <v>24600</v>
      </c>
      <c r="J14" s="31">
        <v>28000</v>
      </c>
      <c r="K14" s="31">
        <v>31000</v>
      </c>
      <c r="L14" s="31">
        <v>48620</v>
      </c>
      <c r="M14" s="31">
        <v>49856</v>
      </c>
      <c r="N14" s="31">
        <v>51155.3</v>
      </c>
      <c r="O14" s="31">
        <v>52521.514999999999</v>
      </c>
    </row>
    <row r="15" spans="3:15" ht="18">
      <c r="C15" s="26"/>
      <c r="D15" s="38"/>
      <c r="E15" s="31" t="s">
        <v>69</v>
      </c>
      <c r="F15" s="31">
        <v>1000</v>
      </c>
      <c r="G15" s="31">
        <v>0</v>
      </c>
      <c r="H15" s="31">
        <v>0</v>
      </c>
      <c r="I15" s="31">
        <v>0</v>
      </c>
      <c r="J15" s="31">
        <v>0</v>
      </c>
      <c r="K15" s="31">
        <v>500</v>
      </c>
      <c r="L15" s="31">
        <v>351275</v>
      </c>
      <c r="M15" s="31">
        <v>14698.75</v>
      </c>
      <c r="N15" s="31">
        <v>15429.6875</v>
      </c>
      <c r="O15" s="31">
        <v>16211.471874999988</v>
      </c>
    </row>
    <row r="16" spans="3:15" ht="18">
      <c r="C16" s="26"/>
      <c r="D16" s="38"/>
      <c r="E16" s="31" t="s">
        <v>70</v>
      </c>
      <c r="F16" s="31">
        <v>0</v>
      </c>
      <c r="G16" s="31">
        <v>0</v>
      </c>
      <c r="H16" s="31">
        <v>0</v>
      </c>
      <c r="I16" s="31">
        <v>0</v>
      </c>
      <c r="J16" s="31">
        <v>0</v>
      </c>
      <c r="K16" s="31">
        <v>22000</v>
      </c>
      <c r="L16" s="31">
        <v>0</v>
      </c>
      <c r="M16" s="31">
        <v>9000</v>
      </c>
      <c r="N16" s="31">
        <v>8730</v>
      </c>
      <c r="O16" s="31">
        <v>8468.1000000000349</v>
      </c>
    </row>
    <row r="17" spans="3:15" ht="18">
      <c r="C17" s="26"/>
      <c r="D17" s="38"/>
      <c r="E17" s="38"/>
      <c r="F17" s="34"/>
      <c r="G17" s="34"/>
      <c r="H17" s="34"/>
      <c r="I17" s="34"/>
      <c r="J17" s="34"/>
      <c r="K17" s="34"/>
      <c r="L17" s="34"/>
      <c r="M17" s="34"/>
      <c r="N17" s="34"/>
      <c r="O17" s="34"/>
    </row>
    <row r="18" spans="3:15" ht="18">
      <c r="C18" s="26"/>
      <c r="D18" s="38"/>
      <c r="E18" s="36" t="s">
        <v>71</v>
      </c>
      <c r="F18" s="37">
        <f t="shared" ref="F18:O18" si="2">SUM(F14:F16)</f>
        <v>25400</v>
      </c>
      <c r="G18" s="37">
        <f t="shared" si="2"/>
        <v>22000</v>
      </c>
      <c r="H18" s="37">
        <f t="shared" si="2"/>
        <v>24000</v>
      </c>
      <c r="I18" s="37">
        <f t="shared" si="2"/>
        <v>24600</v>
      </c>
      <c r="J18" s="37">
        <f t="shared" si="2"/>
        <v>28000</v>
      </c>
      <c r="K18" s="37">
        <f t="shared" si="2"/>
        <v>53500</v>
      </c>
      <c r="L18" s="37">
        <f t="shared" si="2"/>
        <v>399895</v>
      </c>
      <c r="M18" s="37">
        <f t="shared" si="2"/>
        <v>73554.75</v>
      </c>
      <c r="N18" s="37">
        <f t="shared" si="2"/>
        <v>75314.987500000003</v>
      </c>
      <c r="O18" s="37">
        <f t="shared" si="2"/>
        <v>77201.086875000023</v>
      </c>
    </row>
    <row r="19" spans="3:15" ht="18">
      <c r="C19" s="26"/>
      <c r="D19" s="38"/>
      <c r="E19" s="26"/>
      <c r="F19" s="34"/>
      <c r="G19" s="34"/>
      <c r="H19" s="34"/>
      <c r="I19" s="34"/>
      <c r="J19" s="34"/>
      <c r="K19" s="34"/>
      <c r="L19" s="34"/>
      <c r="M19" s="34"/>
      <c r="N19" s="34"/>
      <c r="O19" s="34"/>
    </row>
    <row r="20" spans="3:15" ht="18">
      <c r="C20" s="26"/>
      <c r="D20" s="38" t="s">
        <v>2</v>
      </c>
      <c r="E20" s="26"/>
      <c r="F20" s="37">
        <f t="shared" ref="F20:O20" si="3">F11-F18</f>
        <v>12600</v>
      </c>
      <c r="G20" s="37">
        <f t="shared" si="3"/>
        <v>-5000</v>
      </c>
      <c r="H20" s="37">
        <f t="shared" si="3"/>
        <v>4000</v>
      </c>
      <c r="I20" s="37">
        <f t="shared" si="3"/>
        <v>6400</v>
      </c>
      <c r="J20" s="37">
        <f t="shared" si="3"/>
        <v>20000</v>
      </c>
      <c r="K20" s="37">
        <f t="shared" si="3"/>
        <v>6500</v>
      </c>
      <c r="L20" s="37">
        <f t="shared" si="3"/>
        <v>-36795</v>
      </c>
      <c r="M20" s="37">
        <f t="shared" si="3"/>
        <v>-7274.75</v>
      </c>
      <c r="N20" s="37">
        <f t="shared" si="3"/>
        <v>-5688.4875000000029</v>
      </c>
      <c r="O20" s="37">
        <f t="shared" si="3"/>
        <v>-4051.0118750000256</v>
      </c>
    </row>
    <row r="21" spans="3:15" ht="18">
      <c r="C21" s="26"/>
      <c r="D21" s="38" t="s">
        <v>72</v>
      </c>
      <c r="E21" s="26"/>
      <c r="F21" s="37">
        <f>F20</f>
        <v>12600</v>
      </c>
      <c r="G21" s="37">
        <f t="shared" ref="G21:O21" si="4">F21+G20</f>
        <v>7600</v>
      </c>
      <c r="H21" s="37">
        <f t="shared" si="4"/>
        <v>11600</v>
      </c>
      <c r="I21" s="37">
        <f t="shared" si="4"/>
        <v>18000</v>
      </c>
      <c r="J21" s="37">
        <f t="shared" si="4"/>
        <v>38000</v>
      </c>
      <c r="K21" s="37">
        <f t="shared" si="4"/>
        <v>44500</v>
      </c>
      <c r="L21" s="37">
        <f t="shared" si="4"/>
        <v>7705</v>
      </c>
      <c r="M21" s="37">
        <f t="shared" si="4"/>
        <v>430.25</v>
      </c>
      <c r="N21" s="37">
        <f t="shared" si="4"/>
        <v>-5258.2375000000029</v>
      </c>
      <c r="O21" s="37">
        <f t="shared" si="4"/>
        <v>-9309.2493750000285</v>
      </c>
    </row>
    <row r="22" spans="3:15" ht="18">
      <c r="C22" s="26"/>
      <c r="D22" s="38"/>
      <c r="E22" s="26"/>
    </row>
    <row r="23" spans="3:15" ht="18">
      <c r="C23" s="26"/>
      <c r="D23" s="38"/>
      <c r="E23" s="26"/>
    </row>
    <row r="24" spans="3:15" ht="18">
      <c r="C24" s="26"/>
      <c r="D24" s="38"/>
      <c r="E24" s="26"/>
    </row>
    <row r="25" spans="3:15" ht="18">
      <c r="C25" s="26"/>
      <c r="D25" s="38"/>
      <c r="E25" s="26"/>
    </row>
    <row r="26" spans="3:15" ht="18">
      <c r="C26" s="26"/>
      <c r="D26" s="38"/>
      <c r="E26" s="26"/>
    </row>
  </sheetData>
  <sheetProtection sheet="1" objects="1" scenarios="1" selectLockedCells="1"/>
  <mergeCells count="1">
    <mergeCell ref="G2:H2"/>
  </mergeCells>
  <pageMargins left="0.75" right="0.5" top="1" bottom="1" header="0.5" footer="0.5"/>
  <pageSetup orientation="portrait" horizontalDpi="4294967293" verticalDpi="4294967293"/>
  <headerFooter alignWithMargins="0">
    <oddFooter>&amp;L&amp;F &amp;A&amp;R&amp;D  &amp;T</oddFooter>
  </headerFooter>
  <colBreaks count="1" manualBreakCount="1">
    <brk id="10" max="1048575" man="1"/>
  </colBreaks>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Cover</vt:lpstr>
      <vt:lpstr>Home</vt:lpstr>
      <vt:lpstr>Rules</vt:lpstr>
      <vt:lpstr>Statements</vt:lpstr>
      <vt:lpstr>Income</vt:lpstr>
      <vt:lpstr>Balance</vt:lpstr>
      <vt:lpstr>Cash</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David Connaughton</cp:lastModifiedBy>
  <cp:lastPrinted>2018-04-17T20:09:55Z</cp:lastPrinted>
  <dcterms:created xsi:type="dcterms:W3CDTF">2008-11-16T14:36:34Z</dcterms:created>
  <dcterms:modified xsi:type="dcterms:W3CDTF">2018-05-08T23:40:20Z</dcterms:modified>
</cp:coreProperties>
</file>